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970" windowWidth="9360" windowHeight="42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<sst xmlns="http://schemas.openxmlformats.org/spreadsheetml/2006/main" count="440" uniqueCount="244">
  <si>
    <t>REMUNERACIONES</t>
  </si>
  <si>
    <t>001</t>
  </si>
  <si>
    <t>SUELDOS PARA CARGOS FIJOS</t>
  </si>
  <si>
    <t>SERVICIOS ESPECIALES</t>
  </si>
  <si>
    <t>SUPLENCIAS</t>
  </si>
  <si>
    <t>002</t>
  </si>
  <si>
    <t>REMUNERACIONES EVENTUALES</t>
  </si>
  <si>
    <t>DISPONIBILIDAD LABORAL</t>
  </si>
  <si>
    <t>003</t>
  </si>
  <si>
    <t>INCENTIVOS SALARIALES</t>
  </si>
  <si>
    <t>RETRIBUCION POR AÑOS SERVIDOS</t>
  </si>
  <si>
    <t>DECIMO TERCER MES</t>
  </si>
  <si>
    <t>SALARIO ESCOLAR</t>
  </si>
  <si>
    <t>OTROS INCENTIVOS SALARIALES</t>
  </si>
  <si>
    <t>004</t>
  </si>
  <si>
    <t>005</t>
  </si>
  <si>
    <t>099</t>
  </si>
  <si>
    <t>REMUNERACIONES DIVERSAS</t>
  </si>
  <si>
    <t>GASTOS DE REPRESENTACION PERSONAL</t>
  </si>
  <si>
    <t xml:space="preserve">SERVICIOS                </t>
  </si>
  <si>
    <t>ALQUILERES</t>
  </si>
  <si>
    <t>ALQUILER DE EQUIPO DE COMPUTO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</si>
  <si>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</si>
  <si>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</si>
  <si>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</si>
  <si>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</si>
  <si>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</si>
  <si>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</si>
  <si>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</si>
  <si>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</si>
  <si>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</si>
  <si>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IMPRESIÓN, ENCUADERNACION, Y OTROS</t>
  </si>
  <si>
    <t>TRANSPORTE DE BIENES</t>
  </si>
  <si>
    <t>SERVICIO DE GESTION Y APOYO</t>
  </si>
  <si>
    <t>SERVICIOS MEDICOS Y DE LABORATORIO</t>
  </si>
  <si>
    <t>SERVICIOS DE INGENIERIA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</si>
  <si>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</si>
  <si>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</si>
  <si>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</si>
  <si>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</si>
  <si>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</si>
  <si>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</si>
  <si>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</si>
  <si>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</si>
  <si>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</si>
  <si>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</si>
  <si>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</si>
  <si>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</si>
  <si>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</si>
  <si>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</si>
  <si>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SERVICIOS DIVERSOS</t>
  </si>
  <si>
    <t>DEDUCIBLES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</si>
  <si>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</si>
  <si>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</si>
  <si>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</si>
  <si>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</si>
  <si>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</si>
  <si>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</si>
  <si>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</si>
  <si>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</si>
  <si>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ALIMENTOS Y BEBIDAS</t>
  </si>
  <si>
    <t>MATERIALES Y PRODUCTOS METALICOS</t>
  </si>
  <si>
    <t>MADERA Y SUS DERIVADOS</t>
  </si>
  <si>
    <t>MATERIALES Y PRODUCTOS DE VIDRIO</t>
  </si>
  <si>
    <t>MATERIALES Y PRODUCTOS DE PLASTICO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</si>
  <si>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</si>
  <si>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</si>
  <si>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</si>
  <si>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</si>
  <si>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</si>
  <si>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PRODUCTOS DE PAPEL, CARTON E IMPRESOS</t>
  </si>
  <si>
    <t>TEXTILES Y VESTUARIO</t>
  </si>
  <si>
    <t>UTILES Y MATERIALES DE LIMPIEZA</t>
  </si>
  <si>
    <t>UTILES Y MATERIALES DE COCINA Y COMEDOR</t>
  </si>
  <si>
    <t>OTROS UTILES, MATERIALES Y SUMINISTROS</t>
  </si>
  <si>
    <t>BIENES DURADEROS</t>
  </si>
  <si>
    <t>MAQUINARIA, EQUIPO Y MOBILIARIO</t>
  </si>
  <si>
    <t>EQUIPO DE COMUNICACIÓN</t>
  </si>
  <si>
    <t>EQUIPO Y MOBILIARIO DE OFICINA</t>
  </si>
  <si>
    <t>EQUIPO SANITARIO, DE  LABATORIO E INVESTIG.</t>
  </si>
  <si>
    <t>MAQUINARIA Y EQUIPO DIVERSO</t>
  </si>
  <si>
    <t>CONSTRUCCIONES, ADICIONES Y MEJORAS</t>
  </si>
  <si>
    <t>EDIFICIOS</t>
  </si>
  <si>
    <t>TRANSFERENCIAS CORRIENTES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</si>
  <si>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</si>
  <si>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</si>
  <si>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</si>
  <si>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</si>
  <si>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</si>
  <si>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</si>
  <si>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</si>
  <si>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TRANSFERENCIAS CORRIENTES A FUNDACIONES</t>
  </si>
  <si>
    <t xml:space="preserve">REMUNERACIONES BASICAS </t>
  </si>
  <si>
    <t>TIEMPO EXTRAORDINARIO</t>
  </si>
  <si>
    <t>TRANSF.CORR. A ENTIDADES PRIV. SIN FINES DE LUCRO</t>
  </si>
  <si>
    <t>EQUIPO Y MOBILIARIO EDUCACIONAL, DEP. Y RECREATIVO</t>
  </si>
  <si>
    <t>UTILES Y MATERIALES DE RESGUARDO Y SEGURIDAD</t>
  </si>
  <si>
    <t>UTILES, MATERIALES MEDICO, HOSPITALARIO Y DE INVENTARIO</t>
  </si>
  <si>
    <t>OTROS MATERIALES Y PRODUCTOS DE USO EN CONSTRUCCION</t>
  </si>
  <si>
    <t>MATERIALES Y PRODUCTOS ELECTRICOS, TELEFONICOS DE COMPUTO</t>
  </si>
  <si>
    <t>MATRIALES Y PRODUCTOS MINERALES Y ASFALTICOS</t>
  </si>
  <si>
    <t>MAT. Y PROD. DE USO EN LA CONSTRUCCION Y MANTENIMIENTO</t>
  </si>
  <si>
    <t>MANTENIMIENTO Y REPARACION DE OTROS EQUIPOS</t>
  </si>
  <si>
    <t>MANT. Y REP. DE EQUIPO DE COMPUTO Y SISTEMAS DE INFORMATICA</t>
  </si>
  <si>
    <t>MANTENIMIENTO Y REPARACION DE EQUIPO Y MOBILIARIO DE OFICINA</t>
  </si>
  <si>
    <t xml:space="preserve">MANTENIMIENTO Y REPARACION DE EQUIPO DE COMUNIICACION </t>
  </si>
  <si>
    <t>MANTENIMIENTO Y REPARACION DE MAQUINARIA Y EQUIPO DE PRODUCCION</t>
  </si>
  <si>
    <t>SEGUROS, REASEGUROS Y OTRAS OBLIGACIONES</t>
  </si>
  <si>
    <t>SERVICIO DE TRANSFERENCIA ELECTRONICA DE INFORMACION</t>
  </si>
  <si>
    <t>ALQUILERES DE MAQUINARIA, EQUIPO Y MOBILIARIO</t>
  </si>
  <si>
    <t>ALQUILERES DE EDIFICIOS, LOCALES, Y TERRENOS</t>
  </si>
  <si>
    <t>RESTRICCION AL EJERCICIO LIBERAL  DE L A PROFESION</t>
  </si>
  <si>
    <t>CONTRIBUCIONES PATRONALES AL DESARROLLO Y LA SEGURIDAD SOCIAL</t>
  </si>
  <si>
    <t>CONTRIBUCION PATRONAL AL INST. MIXTO DE AYUDA SOCIAL</t>
  </si>
  <si>
    <t>CONTRIBUCION PATRON. FOND. DE PENSIONES Y OTROS FONDOS DE CAPITAL</t>
  </si>
  <si>
    <t>TRANSFERENCIAS CORRIENTES AL SECTOR PUBLICO</t>
  </si>
  <si>
    <t xml:space="preserve"> </t>
  </si>
  <si>
    <t>00</t>
  </si>
  <si>
    <t>01</t>
  </si>
  <si>
    <t>02</t>
  </si>
  <si>
    <t>05</t>
  </si>
  <si>
    <t>06</t>
  </si>
  <si>
    <t>SERVICIOS DE DESARROLLO DE SISTEMAS INFORMATICOS</t>
  </si>
  <si>
    <t>OTROS SERVICIOS NO ESPECIFICADOS</t>
  </si>
  <si>
    <t>EQUIPOS Y PROGRAMAS DE COMPUTO</t>
  </si>
  <si>
    <t>OTRAS TRANSFERENCIAS CORRIENTES AL SECTOR PRIVADO</t>
  </si>
  <si>
    <t>INDEMNIZACIONES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</si>
  <si>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</si>
  <si>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</si>
  <si>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</si>
  <si>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</si>
  <si>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</si>
  <si>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</si>
  <si>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</si>
  <si>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</si>
  <si>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</si>
  <si>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</si>
  <si>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</si>
  <si>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</si>
  <si>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</si>
  <si>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021</t>
  </si>
  <si>
    <t>022</t>
  </si>
  <si>
    <t>023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</si>
  <si>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</si>
  <si>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</si>
  <si>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</si>
  <si>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</si>
  <si>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</si>
  <si>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</si>
  <si>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</si>
  <si>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</si>
  <si>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</si>
  <si>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</si>
  <si>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</si>
  <si>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</si>
  <si>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</si>
  <si>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</si>
  <si>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</si>
  <si>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</si>
  <si>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</si>
  <si>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</si>
  <si>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</si>
  <si>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</si>
  <si>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</si>
  <si>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</si>
  <si>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</si>
  <si>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</si>
  <si>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</si>
  <si>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</si>
  <si>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</si>
  <si>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</si>
  <si>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</si>
  <si>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</si>
  <si>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</si>
  <si>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</si>
  <si>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</si>
  <si>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</si>
  <si>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</si>
  <si>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</si>
  <si>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</si>
  <si>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</si>
  <si>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</si>
  <si>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</si>
  <si>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</si>
  <si>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</si>
  <si>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</si>
  <si>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</si>
  <si>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</si>
  <si>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</si>
  <si>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</si>
  <si>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</si>
  <si>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</si>
  <si>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</si>
  <si>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</si>
  <si>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</si>
  <si>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</si>
  <si>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</si>
  <si>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</si>
  <si>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</si>
  <si>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</si>
  <si>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</si>
  <si>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</si>
  <si>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</si>
  <si>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</si>
  <si>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</si>
  <si>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</si>
  <si>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</si>
  <si>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</si>
  <si>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</si>
  <si>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</si>
  <si>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</si>
  <si>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</si>
  <si>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Proyecto Ley Hacienda</t>
  </si>
  <si>
    <t>OTRAS PRESTACIONES A TERCERAS PERSONAS</t>
  </si>
  <si>
    <t>SALDO</t>
  </si>
  <si>
    <t>CONTRIBUCION PATRONAL AL SEGURO DE SALUD DE LA C.C.S.S. 9.25%</t>
  </si>
  <si>
    <t>CONTRIBUCION PATRONAL AL BANCO POPULAR Y DE DESARROLLO COMUNAL .05%</t>
  </si>
  <si>
    <t>APORTE PATR. REGIMEN OBLIG. DE PENSIONES COMPLEMENTARIAS 1.5%</t>
  </si>
  <si>
    <t>APORTE PATRONAL DE FONDO DE CAPITALIZACION LABORAL 3%</t>
  </si>
  <si>
    <t>IMPUESTOS</t>
  </si>
  <si>
    <t>OTROS IMPUESTOS</t>
  </si>
  <si>
    <t>SERVICIOS EN CIENCIAS ECONOMICAS Y SOCIALES</t>
  </si>
  <si>
    <t>INTERESES MORATORIOS Y MULTAS</t>
  </si>
  <si>
    <t>EQUIPO E TRANSPORTE</t>
  </si>
  <si>
    <t>BIENES INTANGIBLES</t>
  </si>
  <si>
    <t>OTROS BIENES DURADEROS</t>
  </si>
  <si>
    <t>MANTENIMIENTO Y REPARACION DE EQUIPO DE TRANSPORTE</t>
  </si>
  <si>
    <t>OTRAS CONSTRUCCIONES, ADICIONES Y MEJORAS</t>
  </si>
  <si>
    <t xml:space="preserve">INSTALACIONES </t>
  </si>
  <si>
    <t>SERVICIOS JURIDICOS</t>
  </si>
  <si>
    <t>BIENES DURADEROS DIVERSOS</t>
  </si>
  <si>
    <t>RECARGO DE FUNCIONES</t>
  </si>
  <si>
    <t>ALQUILER Y DERECHOS PARA TELECOMUNICACIONES</t>
  </si>
  <si>
    <t>COMISIONES Y GASTOS POR SERVICIOS</t>
  </si>
  <si>
    <t>PRODUCTOS AGROFORESTALES</t>
  </si>
  <si>
    <t>% EJECUCIÓN</t>
  </si>
  <si>
    <t>PUBLICIDAD Y PROPAGANDA</t>
  </si>
  <si>
    <t>CONTRIB. PATR. AL SEGURO DE PENSIONES DE LA C.C.S.S. 5.08%</t>
  </si>
  <si>
    <t>CONTRIB. PATR. OTROS FDOS ADMINIST. POR ENTES PRIVADOS  ASOFUNDE 5%</t>
  </si>
  <si>
    <t>TRANSFERENCIAS CORRIENTES AL SECTOR EXTERNO</t>
  </si>
  <si>
    <t>TRANSF. CTES A ORGANISMOS INTERNACIONALES</t>
  </si>
  <si>
    <t>PROGRAMA 808, LEY NUMERO 9791 Y MODIFICACIONES</t>
  </si>
  <si>
    <t>TOTAL PRESUPUESTO ORDINARIO  2020</t>
  </si>
  <si>
    <t>PRESUPUESTO PARA EL EJERCICIO ECONOMICO AÑO 2020</t>
  </si>
</sst>
</file>

<file path=xl/styles.xml><?xml version="1.0" encoding="utf-8"?>
<styleSheet xmlns="http://schemas.openxmlformats.org/spreadsheetml/2006/main">
  <numFmts count="50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_ ;_ * \(#,##0\)_ ;_ * &quot;-&quot;_)_ ;_ @_ "/>
    <numFmt numFmtId="44" formatCode="_ * #,##0.00_)\ &quot;₡&quot;_ ;_ * \(#,##0.00\)\ &quot;₡&quot;_ ;_ * &quot;-&quot;??_)\ &quot;₡&quot;_ ;_ @_ "/>
    <numFmt numFmtId="43" formatCode="_ * #,##0.00_)_ ;_ * \(#,##0.00\)_ ;_ * &quot;-&quot;??_)_ ;_ @_ "/>
    <numFmt numFmtId="164" formatCode="_ * #,##0_)\ _₡_ ;_ * \(#,##0\)\ _₡_ ;_ * &quot;-&quot;_)\ _₡_ ;_ @_ "/>
    <numFmt numFmtId="165" formatCode="_ * #,##0.00_)\ _₡_ ;_ * \(#,##0.00\)\ _₡_ ;_ * &quot;-&quot;??_)\ _₡_ ;_ @_ "/>
    <numFmt numFmtId="166" formatCode="&quot;₡&quot;#,##0_);\(&quot;₡&quot;#,##0\)"/>
    <numFmt numFmtId="167" formatCode="&quot;₡&quot;#,##0_);[Red]\(&quot;₡&quot;#,##0\)"/>
    <numFmt numFmtId="168" formatCode="&quot;₡&quot;#,##0.00_);\(&quot;₡&quot;#,##0.00\)"/>
    <numFmt numFmtId="169" formatCode="&quot;₡&quot;#,##0.00_);[Red]\(&quot;₡&quot;#,##0.00\)"/>
    <numFmt numFmtId="170" formatCode="_(&quot;₡&quot;* #,##0_);_(&quot;₡&quot;* \(#,##0\);_(&quot;₡&quot;* &quot;-&quot;_);_(@_)"/>
    <numFmt numFmtId="171" formatCode="_(* #,##0_);_(* \(#,##0\);_(* &quot;-&quot;_);_(@_)"/>
    <numFmt numFmtId="172" formatCode="_(&quot;₡&quot;* #,##0.00_);_(&quot;₡&quot;* \(#,##0.00\);_(&quot;₡&quot;* &quot;-&quot;??_);_(@_)"/>
    <numFmt numFmtId="173" formatCode="_(* #,##0.00_);_(* \(#,##0.0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¢&quot;#,##0_);\(&quot;¢&quot;#,##0\)"/>
    <numFmt numFmtId="181" formatCode="&quot;¢&quot;#,##0_);[Red]\(&quot;¢&quot;#,##0\)"/>
    <numFmt numFmtId="182" formatCode="&quot;¢&quot;#,##0.00_);\(&quot;¢&quot;#,##0.00\)"/>
    <numFmt numFmtId="183" formatCode="&quot;¢&quot;#,##0.00_);[Red]\(&quot;¢&quot;#,##0.00\)"/>
    <numFmt numFmtId="184" formatCode="_(&quot;¢&quot;* #,##0_);_(&quot;¢&quot;* \(#,##0\);_(&quot;¢&quot;* &quot;-&quot;_);_(@_)"/>
    <numFmt numFmtId="185" formatCode="_(&quot;¢&quot;* #,##0.00_);_(&quot;¢&quot;* \(#,##0.00\);_(&quot;¢&quot;* &quot;-&quot;??_);_(@_)"/>
    <numFmt numFmtId="186" formatCode="&quot;C&quot;#,##0_);\(&quot;C&quot;#,##0\)"/>
    <numFmt numFmtId="187" formatCode="&quot;C&quot;#,##0_);[Red]\(&quot;C&quot;#,##0\)"/>
    <numFmt numFmtId="188" formatCode="&quot;C&quot;#,##0.00_);\(&quot;C&quot;#,##0.00\)"/>
    <numFmt numFmtId="189" formatCode="&quot;C&quot;#,##0.00_);[Red]\(&quot;C&quot;#,##0.00\)"/>
    <numFmt numFmtId="190" formatCode="_(&quot;C&quot;* #,##0_);_(&quot;C&quot;* \(#,##0\);_(&quot;C&quot;* &quot;-&quot;_);_(@_)"/>
    <numFmt numFmtId="191" formatCode="_(&quot;C&quot;* #,##0.00_);_(&quot;C&quot;* \(#,##0.00\);_(&quot;C&quot;* &quot;-&quot;??_);_(@_)"/>
    <numFmt numFmtId="192" formatCode="_(* #,##0.000_);_(* \(#,##0.000\);_(* &quot;-&quot;??_);_(@_)"/>
    <numFmt numFmtId="193" formatCode="0.0%"/>
    <numFmt numFmtId="194" formatCode="0.000%"/>
    <numFmt numFmtId="195" formatCode="#.##0.00"/>
    <numFmt numFmtId="196" formatCode="#,##0.00000000"/>
    <numFmt numFmtId="197" formatCode="#,##0.0"/>
    <numFmt numFmtId="198" formatCode="#,##0.000"/>
    <numFmt numFmtId="199" formatCode="#,##0.0000"/>
    <numFmt numFmtId="200" formatCode="#,##0.00000"/>
    <numFmt numFmtId="201" formatCode="#,##0.000000"/>
    <numFmt numFmtId="202" formatCode="#,##0.00000000000"/>
    <numFmt numFmtId="203" formatCode="_-* #,##0.00_-;\-* #,##0.00_-;_-* &quot;-&quot;??_-;_-@_-"/>
    <numFmt numFmtId="204" formatCode="#,##0.000000000"/>
    <numFmt numFmtId="205" formatCode="_-* #,##0.00\ _€_-;\-* #,##0.00\ _€_-;_-* &quot;-&quot;??\ _€_-;_-@_-"/>
  </numFmts>
  <fonts count="54">
    <font>
      <sz val="10"/>
      <name val="Arial"/>
      <family val="0"/>
    </font>
    <font>
      <i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u val="single"/>
      <sz val="20"/>
      <name val="Arial"/>
      <family val="2"/>
    </font>
    <font>
      <sz val="10"/>
      <color indexed="9"/>
      <name val="Calibri"/>
      <family val="2"/>
    </font>
    <font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 quotePrefix="1">
      <alignment horizontal="center"/>
    </xf>
    <xf numFmtId="0" fontId="3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4" fontId="4" fillId="35" borderId="10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2" fillId="35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left"/>
    </xf>
    <xf numFmtId="165" fontId="7" fillId="0" borderId="0" xfId="49" applyFont="1" applyAlignment="1">
      <alignment/>
    </xf>
    <xf numFmtId="0" fontId="0" fillId="0" borderId="0" xfId="0" applyAlignment="1">
      <alignment horizontal="center"/>
    </xf>
    <xf numFmtId="165" fontId="3" fillId="0" borderId="0" xfId="49" applyFont="1" applyAlignment="1">
      <alignment/>
    </xf>
    <xf numFmtId="165" fontId="3" fillId="0" borderId="0" xfId="49" applyFont="1" applyAlignment="1">
      <alignment/>
    </xf>
    <xf numFmtId="4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28" fillId="33" borderId="0" xfId="0" applyFont="1" applyFill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71"/>
          <c:y val="0.51825"/>
          <c:w val="0.21725"/>
          <c:h val="0.20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/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Hoja1!$D$155:$E$155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156</xdr:row>
      <xdr:rowOff>114300</xdr:rowOff>
    </xdr:from>
    <xdr:to>
      <xdr:col>3</xdr:col>
      <xdr:colOff>95250</xdr:colOff>
      <xdr:row>169</xdr:row>
      <xdr:rowOff>28575</xdr:rowOff>
    </xdr:to>
    <xdr:graphicFrame>
      <xdr:nvGraphicFramePr>
        <xdr:cNvPr id="1" name="Gráfico 10"/>
        <xdr:cNvGraphicFramePr/>
      </xdr:nvGraphicFramePr>
      <xdr:xfrm>
        <a:off x="76200" y="24907875"/>
        <a:ext cx="55340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3400425</xdr:colOff>
      <xdr:row>159</xdr:row>
      <xdr:rowOff>57150</xdr:rowOff>
    </xdr:from>
    <xdr:to>
      <xdr:col>2</xdr:col>
      <xdr:colOff>4762500</xdr:colOff>
      <xdr:row>168</xdr:row>
      <xdr:rowOff>85725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4038600" y="25336500"/>
          <a:ext cx="13620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PRESUPUESTO </a:t>
          </a:r>
          <a:r>
            <a:rPr lang="en-US" cap="none" sz="9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¢6.290.000.000.00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GASTADO 31-01-2020
</a:t>
          </a:r>
          <a:r>
            <a:rPr lang="en-US" cap="none" sz="9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¢0.00
</a:t>
          </a:r>
          <a:r>
            <a:rPr lang="en-US" cap="none" sz="9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SALDO DISPONIBLE
</a:t>
          </a:r>
          <a:r>
            <a:rPr lang="en-US" cap="none" sz="9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¢6.290.000.000.00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85725</xdr:colOff>
      <xdr:row>166</xdr:row>
      <xdr:rowOff>114300</xdr:rowOff>
    </xdr:from>
    <xdr:to>
      <xdr:col>2</xdr:col>
      <xdr:colOff>1857375</xdr:colOff>
      <xdr:row>168</xdr:row>
      <xdr:rowOff>9525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33375" y="26527125"/>
          <a:ext cx="2162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DEPTO. FINANCIERO-CONTABLE</a:t>
          </a:r>
        </a:p>
      </xdr:txBody>
    </xdr:sp>
    <xdr:clientData/>
  </xdr:twoCellAnchor>
  <xdr:twoCellAnchor>
    <xdr:from>
      <xdr:col>2</xdr:col>
      <xdr:colOff>2143125</xdr:colOff>
      <xdr:row>162</xdr:row>
      <xdr:rowOff>152400</xdr:rowOff>
    </xdr:from>
    <xdr:to>
      <xdr:col>2</xdr:col>
      <xdr:colOff>3143250</xdr:colOff>
      <xdr:row>170</xdr:row>
      <xdr:rowOff>114300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2781300" y="25917525"/>
          <a:ext cx="10001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SIN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2</xdr:col>
      <xdr:colOff>1838325</xdr:colOff>
      <xdr:row>165</xdr:row>
      <xdr:rowOff>47625</xdr:rowOff>
    </xdr:from>
    <xdr:to>
      <xdr:col>2</xdr:col>
      <xdr:colOff>2371725</xdr:colOff>
      <xdr:row>165</xdr:row>
      <xdr:rowOff>47625</xdr:rowOff>
    </xdr:to>
    <xdr:sp>
      <xdr:nvSpPr>
        <xdr:cNvPr id="5" name="Line 25"/>
        <xdr:cNvSpPr>
          <a:spLocks/>
        </xdr:cNvSpPr>
      </xdr:nvSpPr>
      <xdr:spPr>
        <a:xfrm flipV="1">
          <a:off x="2476500" y="26298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161</xdr:row>
      <xdr:rowOff>114300</xdr:rowOff>
    </xdr:from>
    <xdr:to>
      <xdr:col>2</xdr:col>
      <xdr:colOff>1162050</xdr:colOff>
      <xdr:row>166</xdr:row>
      <xdr:rowOff>114300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495300" y="25717500"/>
          <a:ext cx="1304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EJECUTADO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0%</a:t>
          </a:r>
        </a:p>
      </xdr:txBody>
    </xdr:sp>
    <xdr:clientData/>
  </xdr:twoCellAnchor>
  <xdr:twoCellAnchor>
    <xdr:from>
      <xdr:col>1</xdr:col>
      <xdr:colOff>152400</xdr:colOff>
      <xdr:row>157</xdr:row>
      <xdr:rowOff>66675</xdr:rowOff>
    </xdr:from>
    <xdr:to>
      <xdr:col>2</xdr:col>
      <xdr:colOff>4162425</xdr:colOff>
      <xdr:row>159</xdr:row>
      <xdr:rowOff>104775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400050" y="25022175"/>
          <a:ext cx="4400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EJECUCION PRESUPUESTARIA AL 31 DE ENERO DEL 2020 DEPARTAMENTO FINANCIERO-CONTABLE</a:t>
          </a:r>
        </a:p>
      </xdr:txBody>
    </xdr:sp>
    <xdr:clientData/>
  </xdr:twoCellAnchor>
  <xdr:twoCellAnchor>
    <xdr:from>
      <xdr:col>2</xdr:col>
      <xdr:colOff>714375</xdr:colOff>
      <xdr:row>163</xdr:row>
      <xdr:rowOff>47625</xdr:rowOff>
    </xdr:from>
    <xdr:to>
      <xdr:col>2</xdr:col>
      <xdr:colOff>1323975</xdr:colOff>
      <xdr:row>163</xdr:row>
      <xdr:rowOff>57150</xdr:rowOff>
    </xdr:to>
    <xdr:sp>
      <xdr:nvSpPr>
        <xdr:cNvPr id="8" name="Line 29"/>
        <xdr:cNvSpPr>
          <a:spLocks/>
        </xdr:cNvSpPr>
      </xdr:nvSpPr>
      <xdr:spPr>
        <a:xfrm flipH="1">
          <a:off x="1352550" y="259746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0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3.7109375" style="0" customWidth="1"/>
    <col min="2" max="2" width="5.8515625" style="0" customWidth="1"/>
    <col min="3" max="3" width="73.140625" style="0" customWidth="1"/>
    <col min="4" max="4" width="20.57421875" style="1" customWidth="1"/>
    <col min="5" max="5" width="26.57421875" style="17" customWidth="1"/>
    <col min="6" max="6" width="16.140625" style="18" customWidth="1"/>
    <col min="7" max="7" width="16.57421875" style="0" customWidth="1"/>
    <col min="8" max="8" width="13.57421875" style="0" bestFit="1" customWidth="1"/>
  </cols>
  <sheetData>
    <row r="1" spans="2:4" ht="25.5">
      <c r="B1" s="32" t="s">
        <v>243</v>
      </c>
      <c r="C1" s="33"/>
      <c r="D1" s="34"/>
    </row>
    <row r="2" spans="2:4" ht="25.5">
      <c r="B2" s="32" t="s">
        <v>241</v>
      </c>
      <c r="C2" s="33"/>
      <c r="D2" s="34"/>
    </row>
    <row r="3" spans="3:7" ht="23.25">
      <c r="C3" s="2"/>
      <c r="D3" s="14" t="s">
        <v>212</v>
      </c>
      <c r="E3" s="19"/>
      <c r="F3" s="10" t="s">
        <v>214</v>
      </c>
      <c r="G3" s="22" t="s">
        <v>235</v>
      </c>
    </row>
    <row r="4" spans="2:6" s="6" customFormat="1" ht="12">
      <c r="B4" s="3" t="s">
        <v>117</v>
      </c>
      <c r="C4" s="4" t="s">
        <v>0</v>
      </c>
      <c r="D4" s="16">
        <f>SUM(D5:D29)</f>
        <v>5567771000</v>
      </c>
      <c r="E4" s="19"/>
      <c r="F4" s="18"/>
    </row>
    <row r="5" spans="2:7" s="6" customFormat="1" ht="12">
      <c r="B5" s="7" t="s">
        <v>1</v>
      </c>
      <c r="C5" s="8" t="s">
        <v>92</v>
      </c>
      <c r="D5" s="9" t="s">
        <v>116</v>
      </c>
      <c r="E5" s="17"/>
      <c r="F5" s="18"/>
      <c r="G5" s="6" t="s">
        <v>116</v>
      </c>
    </row>
    <row r="6" spans="1:7" s="6" customFormat="1" ht="12">
      <c r="A6" s="13" t="s">
        <v>1</v>
      </c>
      <c r="B6" s="10">
        <v>101</v>
      </c>
      <c r="C6" s="6" t="s">
        <v>2</v>
      </c>
      <c r="D6" s="9">
        <v>1587535496</v>
      </c>
      <c r="E6" s="9"/>
      <c r="F6" s="9">
        <f>+D6-E6</f>
        <v>1587535496</v>
      </c>
      <c r="G6" s="9" t="s">
        <v>116</v>
      </c>
    </row>
    <row r="7" spans="1:7" s="6" customFormat="1" ht="12">
      <c r="A7" s="13" t="s">
        <v>5</v>
      </c>
      <c r="B7" s="10">
        <v>103</v>
      </c>
      <c r="C7" s="6" t="s">
        <v>3</v>
      </c>
      <c r="D7" s="9">
        <v>0</v>
      </c>
      <c r="E7" s="30"/>
      <c r="F7" s="9">
        <f>+D7-E7</f>
        <v>0</v>
      </c>
      <c r="G7" s="9" t="s">
        <v>116</v>
      </c>
    </row>
    <row r="8" spans="1:7" s="6" customFormat="1" ht="12">
      <c r="A8" s="13" t="s">
        <v>8</v>
      </c>
      <c r="B8" s="10">
        <v>105</v>
      </c>
      <c r="C8" s="6" t="s">
        <v>4</v>
      </c>
      <c r="D8" s="9">
        <v>3500000</v>
      </c>
      <c r="E8" s="9"/>
      <c r="F8" s="9">
        <f>+D8-E8</f>
        <v>3500000</v>
      </c>
      <c r="G8" s="9" t="s">
        <v>116</v>
      </c>
    </row>
    <row r="9" spans="2:7" s="6" customFormat="1" ht="12">
      <c r="B9" s="7" t="s">
        <v>5</v>
      </c>
      <c r="C9" s="8" t="s">
        <v>6</v>
      </c>
      <c r="D9" s="9"/>
      <c r="F9" s="9">
        <f aca="true" t="shared" si="0" ref="F9:F70">+D9-E9</f>
        <v>0</v>
      </c>
      <c r="G9" s="9" t="s">
        <v>116</v>
      </c>
    </row>
    <row r="10" spans="1:7" s="6" customFormat="1" ht="12">
      <c r="A10" s="13" t="s">
        <v>14</v>
      </c>
      <c r="B10" s="10">
        <v>201</v>
      </c>
      <c r="C10" s="6" t="s">
        <v>93</v>
      </c>
      <c r="D10" s="9">
        <v>10000000</v>
      </c>
      <c r="E10" s="9"/>
      <c r="F10" s="9">
        <f t="shared" si="0"/>
        <v>10000000</v>
      </c>
      <c r="G10" s="9" t="s">
        <v>116</v>
      </c>
    </row>
    <row r="11" spans="1:7" s="6" customFormat="1" ht="12">
      <c r="A11" s="13">
        <v>18</v>
      </c>
      <c r="B11" s="10">
        <v>202</v>
      </c>
      <c r="C11" s="6" t="s">
        <v>231</v>
      </c>
      <c r="D11" s="9">
        <v>3000000</v>
      </c>
      <c r="E11" s="9"/>
      <c r="F11" s="9">
        <f t="shared" si="0"/>
        <v>3000000</v>
      </c>
      <c r="G11" s="9" t="s">
        <v>116</v>
      </c>
    </row>
    <row r="12" spans="1:7" s="6" customFormat="1" ht="12">
      <c r="A12" s="13" t="s">
        <v>15</v>
      </c>
      <c r="B12" s="10">
        <v>203</v>
      </c>
      <c r="C12" s="6" t="s">
        <v>7</v>
      </c>
      <c r="D12" s="9">
        <v>500000</v>
      </c>
      <c r="F12" s="9">
        <f t="shared" si="0"/>
        <v>500000</v>
      </c>
      <c r="G12" s="9" t="s">
        <v>116</v>
      </c>
    </row>
    <row r="13" spans="2:7" s="6" customFormat="1" ht="12">
      <c r="B13" s="7" t="s">
        <v>8</v>
      </c>
      <c r="C13" s="8" t="s">
        <v>9</v>
      </c>
      <c r="D13" s="9"/>
      <c r="F13" s="9">
        <f t="shared" si="0"/>
        <v>0</v>
      </c>
      <c r="G13" s="9" t="s">
        <v>116</v>
      </c>
    </row>
    <row r="14" spans="1:7" s="6" customFormat="1" ht="12">
      <c r="A14" s="13" t="s">
        <v>127</v>
      </c>
      <c r="B14" s="10">
        <v>301</v>
      </c>
      <c r="C14" s="6" t="s">
        <v>10</v>
      </c>
      <c r="D14" s="9">
        <v>1004896294</v>
      </c>
      <c r="E14" s="9"/>
      <c r="F14" s="9">
        <f t="shared" si="0"/>
        <v>1004896294</v>
      </c>
      <c r="G14" s="9" t="s">
        <v>116</v>
      </c>
    </row>
    <row r="15" spans="1:7" s="6" customFormat="1" ht="12">
      <c r="A15" s="13" t="s">
        <v>128</v>
      </c>
      <c r="B15" s="10">
        <v>302</v>
      </c>
      <c r="C15" s="6" t="s">
        <v>111</v>
      </c>
      <c r="D15" s="9">
        <v>890848806</v>
      </c>
      <c r="E15" s="9"/>
      <c r="F15" s="9">
        <f>+D15-E15</f>
        <v>890848806</v>
      </c>
      <c r="G15" s="9" t="s">
        <v>116</v>
      </c>
    </row>
    <row r="16" spans="1:7" s="6" customFormat="1" ht="12">
      <c r="A16" s="13" t="s">
        <v>129</v>
      </c>
      <c r="B16" s="10">
        <v>303</v>
      </c>
      <c r="C16" s="6" t="s">
        <v>11</v>
      </c>
      <c r="D16" s="9">
        <v>346228015</v>
      </c>
      <c r="E16" s="9"/>
      <c r="F16" s="9">
        <f t="shared" si="0"/>
        <v>346228015</v>
      </c>
      <c r="G16" s="9" t="s">
        <v>116</v>
      </c>
    </row>
    <row r="17" spans="1:7" s="6" customFormat="1" ht="12">
      <c r="A17" s="13" t="s">
        <v>130</v>
      </c>
      <c r="B17" s="10">
        <v>304</v>
      </c>
      <c r="C17" s="6" t="s">
        <v>12</v>
      </c>
      <c r="D17" s="9">
        <v>296500000</v>
      </c>
      <c r="E17" s="9"/>
      <c r="F17" s="9">
        <f t="shared" si="0"/>
        <v>296500000</v>
      </c>
      <c r="G17" s="9" t="s">
        <v>116</v>
      </c>
    </row>
    <row r="18" spans="1:7" s="6" customFormat="1" ht="12">
      <c r="A18" s="13" t="s">
        <v>131</v>
      </c>
      <c r="B18" s="10">
        <v>399</v>
      </c>
      <c r="C18" s="6" t="s">
        <v>13</v>
      </c>
      <c r="D18" s="9">
        <v>451372529</v>
      </c>
      <c r="E18" s="9"/>
      <c r="F18" s="9">
        <f t="shared" si="0"/>
        <v>451372529</v>
      </c>
      <c r="G18" s="9" t="s">
        <v>116</v>
      </c>
    </row>
    <row r="19" spans="2:7" s="6" customFormat="1" ht="12">
      <c r="B19" s="7" t="s">
        <v>14</v>
      </c>
      <c r="C19" s="8" t="s">
        <v>112</v>
      </c>
      <c r="D19" s="9"/>
      <c r="F19" s="9">
        <f t="shared" si="0"/>
        <v>0</v>
      </c>
      <c r="G19" s="9" t="s">
        <v>116</v>
      </c>
    </row>
    <row r="20" spans="1:7" s="6" customFormat="1" ht="12">
      <c r="A20" s="13" t="s">
        <v>132</v>
      </c>
      <c r="B20" s="10">
        <v>401</v>
      </c>
      <c r="C20" s="6" t="s">
        <v>215</v>
      </c>
      <c r="D20" s="9">
        <v>392954164</v>
      </c>
      <c r="E20" s="9"/>
      <c r="F20" s="9">
        <f t="shared" si="0"/>
        <v>392954164</v>
      </c>
      <c r="G20" s="9" t="s">
        <v>116</v>
      </c>
    </row>
    <row r="21" spans="1:8" s="6" customFormat="1" ht="12">
      <c r="A21" s="13" t="s">
        <v>133</v>
      </c>
      <c r="B21" s="10">
        <v>402</v>
      </c>
      <c r="C21" s="6" t="s">
        <v>113</v>
      </c>
      <c r="D21" s="9">
        <v>0</v>
      </c>
      <c r="F21" s="9">
        <f t="shared" si="0"/>
        <v>0</v>
      </c>
      <c r="G21" s="9" t="s">
        <v>116</v>
      </c>
      <c r="H21" s="26" t="s">
        <v>116</v>
      </c>
    </row>
    <row r="22" spans="1:7" s="6" customFormat="1" ht="12">
      <c r="A22" s="13" t="s">
        <v>134</v>
      </c>
      <c r="B22" s="10">
        <v>405</v>
      </c>
      <c r="C22" s="6" t="s">
        <v>216</v>
      </c>
      <c r="D22" s="9">
        <v>21240766</v>
      </c>
      <c r="E22" s="9"/>
      <c r="F22" s="9">
        <f t="shared" si="0"/>
        <v>21240766</v>
      </c>
      <c r="G22" s="9" t="s">
        <v>116</v>
      </c>
    </row>
    <row r="23" spans="2:7" s="6" customFormat="1" ht="12">
      <c r="B23" s="7" t="s">
        <v>15</v>
      </c>
      <c r="C23" s="8" t="s">
        <v>114</v>
      </c>
      <c r="D23" s="9"/>
      <c r="F23" s="9">
        <f t="shared" si="0"/>
        <v>0</v>
      </c>
      <c r="G23" s="9" t="s">
        <v>116</v>
      </c>
    </row>
    <row r="24" spans="1:7" s="6" customFormat="1" ht="12">
      <c r="A24" s="13" t="s">
        <v>135</v>
      </c>
      <c r="B24" s="10">
        <v>501</v>
      </c>
      <c r="C24" s="6" t="s">
        <v>237</v>
      </c>
      <c r="D24" s="9">
        <v>223028039</v>
      </c>
      <c r="E24" s="9"/>
      <c r="F24" s="9">
        <f t="shared" si="0"/>
        <v>223028039</v>
      </c>
      <c r="G24" s="9" t="s">
        <v>116</v>
      </c>
    </row>
    <row r="25" spans="1:7" s="6" customFormat="1" ht="12">
      <c r="A25" s="13" t="s">
        <v>136</v>
      </c>
      <c r="B25" s="10">
        <v>502</v>
      </c>
      <c r="C25" s="6" t="s">
        <v>217</v>
      </c>
      <c r="D25" s="9">
        <v>63722297</v>
      </c>
      <c r="E25" s="9"/>
      <c r="F25" s="9">
        <f t="shared" si="0"/>
        <v>63722297</v>
      </c>
      <c r="G25" s="9" t="s">
        <v>116</v>
      </c>
    </row>
    <row r="26" spans="1:8" s="6" customFormat="1" ht="18.75">
      <c r="A26" s="13" t="s">
        <v>137</v>
      </c>
      <c r="B26" s="10">
        <v>503</v>
      </c>
      <c r="C26" s="6" t="s">
        <v>218</v>
      </c>
      <c r="D26" s="9">
        <v>127444594</v>
      </c>
      <c r="E26" s="9"/>
      <c r="F26" s="9">
        <f t="shared" si="0"/>
        <v>127444594</v>
      </c>
      <c r="G26" s="21">
        <f>+G27/D4*100</f>
        <v>0</v>
      </c>
      <c r="H26" s="26" t="s">
        <v>116</v>
      </c>
    </row>
    <row r="27" spans="1:9" s="6" customFormat="1" ht="12">
      <c r="A27" s="13" t="s">
        <v>138</v>
      </c>
      <c r="B27" s="10">
        <v>505</v>
      </c>
      <c r="C27" s="6" t="s">
        <v>238</v>
      </c>
      <c r="D27" s="9">
        <v>145000000</v>
      </c>
      <c r="E27" s="9"/>
      <c r="F27" s="9">
        <f t="shared" si="0"/>
        <v>145000000</v>
      </c>
      <c r="G27" s="9">
        <f>SUM(E6:E27)</f>
        <v>0</v>
      </c>
      <c r="I27" s="6" t="s">
        <v>116</v>
      </c>
    </row>
    <row r="28" spans="2:7" s="6" customFormat="1" ht="12">
      <c r="B28" s="7" t="s">
        <v>16</v>
      </c>
      <c r="C28" s="8" t="s">
        <v>17</v>
      </c>
      <c r="D28" s="9"/>
      <c r="F28" s="9">
        <f t="shared" si="0"/>
        <v>0</v>
      </c>
      <c r="G28" s="9" t="s">
        <v>116</v>
      </c>
    </row>
    <row r="29" spans="1:6" s="6" customFormat="1" ht="12">
      <c r="A29" s="13" t="s">
        <v>139</v>
      </c>
      <c r="B29" s="10">
        <v>9901</v>
      </c>
      <c r="C29" s="6" t="s">
        <v>18</v>
      </c>
      <c r="D29" s="9"/>
      <c r="F29" s="9">
        <f t="shared" si="0"/>
        <v>0</v>
      </c>
    </row>
    <row r="30" spans="2:7" s="6" customFormat="1" ht="12">
      <c r="B30" s="10"/>
      <c r="D30" s="5"/>
      <c r="F30" s="9">
        <f t="shared" si="0"/>
        <v>0</v>
      </c>
      <c r="G30" s="9" t="s">
        <v>116</v>
      </c>
    </row>
    <row r="31" spans="2:7" s="6" customFormat="1" ht="12">
      <c r="B31" s="3" t="s">
        <v>118</v>
      </c>
      <c r="C31" s="4" t="s">
        <v>19</v>
      </c>
      <c r="D31" s="16">
        <f>+D32+D38+D44+D51++D59+D64+D66+D70+D78+D80</f>
        <v>497067000</v>
      </c>
      <c r="F31" s="9">
        <f t="shared" si="0"/>
        <v>497067000</v>
      </c>
      <c r="G31" s="26" t="s">
        <v>116</v>
      </c>
    </row>
    <row r="32" spans="2:6" s="6" customFormat="1" ht="12">
      <c r="B32" s="11">
        <v>101</v>
      </c>
      <c r="C32" s="8" t="s">
        <v>20</v>
      </c>
      <c r="D32" s="9">
        <f>SUM(D33:D37)</f>
        <v>48546500</v>
      </c>
      <c r="F32" s="9">
        <f t="shared" si="0"/>
        <v>48546500</v>
      </c>
    </row>
    <row r="33" spans="1:7" s="6" customFormat="1" ht="12">
      <c r="A33" s="13" t="s">
        <v>140</v>
      </c>
      <c r="B33" s="10">
        <v>10101</v>
      </c>
      <c r="C33" s="6" t="s">
        <v>110</v>
      </c>
      <c r="D33" s="9">
        <v>48446500</v>
      </c>
      <c r="E33" s="9"/>
      <c r="F33" s="9">
        <f t="shared" si="0"/>
        <v>48446500</v>
      </c>
      <c r="G33" s="9" t="s">
        <v>116</v>
      </c>
    </row>
    <row r="34" spans="1:6" s="6" customFormat="1" ht="12">
      <c r="A34" s="13" t="s">
        <v>141</v>
      </c>
      <c r="B34" s="10">
        <v>10102</v>
      </c>
      <c r="C34" s="6" t="s">
        <v>109</v>
      </c>
      <c r="D34" s="9">
        <v>0</v>
      </c>
      <c r="E34" s="9"/>
      <c r="F34" s="9">
        <f t="shared" si="0"/>
        <v>0</v>
      </c>
    </row>
    <row r="35" spans="1:6" s="6" customFormat="1" ht="12">
      <c r="A35" s="13" t="s">
        <v>142</v>
      </c>
      <c r="B35" s="10">
        <v>10103</v>
      </c>
      <c r="C35" s="6" t="s">
        <v>21</v>
      </c>
      <c r="D35" s="9"/>
      <c r="F35" s="9">
        <f t="shared" si="0"/>
        <v>0</v>
      </c>
    </row>
    <row r="36" spans="1:6" s="6" customFormat="1" ht="12">
      <c r="A36" s="13"/>
      <c r="B36" s="10">
        <v>10104</v>
      </c>
      <c r="C36" s="6" t="s">
        <v>232</v>
      </c>
      <c r="D36" s="9"/>
      <c r="E36" s="9"/>
      <c r="F36" s="9">
        <f t="shared" si="0"/>
        <v>0</v>
      </c>
    </row>
    <row r="37" spans="1:6" s="6" customFormat="1" ht="12">
      <c r="A37" s="13" t="s">
        <v>143</v>
      </c>
      <c r="B37" s="10">
        <v>10199</v>
      </c>
      <c r="C37" s="6" t="s">
        <v>22</v>
      </c>
      <c r="D37" s="9">
        <v>100000</v>
      </c>
      <c r="E37" s="9"/>
      <c r="F37" s="9">
        <f t="shared" si="0"/>
        <v>100000</v>
      </c>
    </row>
    <row r="38" spans="2:6" s="6" customFormat="1" ht="12">
      <c r="B38" s="11">
        <v>102</v>
      </c>
      <c r="C38" s="8" t="s">
        <v>23</v>
      </c>
      <c r="D38" s="9">
        <f>SUM(D39:D43)</f>
        <v>138820500</v>
      </c>
      <c r="F38" s="9">
        <f t="shared" si="0"/>
        <v>138820500</v>
      </c>
    </row>
    <row r="39" spans="1:7" s="6" customFormat="1" ht="12">
      <c r="A39" s="13" t="s">
        <v>144</v>
      </c>
      <c r="B39" s="10">
        <v>10201</v>
      </c>
      <c r="C39" s="6" t="s">
        <v>24</v>
      </c>
      <c r="D39" s="9">
        <v>28250000</v>
      </c>
      <c r="E39" s="9"/>
      <c r="F39" s="9">
        <f t="shared" si="0"/>
        <v>28250000</v>
      </c>
      <c r="G39" s="6" t="s">
        <v>116</v>
      </c>
    </row>
    <row r="40" spans="1:7" s="6" customFormat="1" ht="12">
      <c r="A40" s="13" t="s">
        <v>145</v>
      </c>
      <c r="B40" s="10">
        <v>10202</v>
      </c>
      <c r="C40" s="6" t="s">
        <v>25</v>
      </c>
      <c r="D40" s="9">
        <v>29380000</v>
      </c>
      <c r="E40" s="9"/>
      <c r="F40" s="9">
        <f t="shared" si="0"/>
        <v>29380000</v>
      </c>
      <c r="G40" s="9" t="s">
        <v>116</v>
      </c>
    </row>
    <row r="41" spans="1:7" s="6" customFormat="1" ht="12">
      <c r="A41" s="13" t="s">
        <v>146</v>
      </c>
      <c r="B41" s="10">
        <v>10203</v>
      </c>
      <c r="C41" s="6" t="s">
        <v>26</v>
      </c>
      <c r="D41" s="9">
        <v>10735000</v>
      </c>
      <c r="E41" s="9"/>
      <c r="F41" s="9">
        <f t="shared" si="0"/>
        <v>10735000</v>
      </c>
      <c r="G41" s="9" t="s">
        <v>116</v>
      </c>
    </row>
    <row r="42" spans="1:7" s="6" customFormat="1" ht="12">
      <c r="A42" s="13" t="s">
        <v>147</v>
      </c>
      <c r="B42" s="10">
        <v>10204</v>
      </c>
      <c r="C42" s="6" t="s">
        <v>27</v>
      </c>
      <c r="D42" s="9">
        <v>67800000</v>
      </c>
      <c r="E42" s="9"/>
      <c r="F42" s="9">
        <f t="shared" si="0"/>
        <v>67800000</v>
      </c>
      <c r="G42" s="9" t="s">
        <v>116</v>
      </c>
    </row>
    <row r="43" spans="1:7" s="6" customFormat="1" ht="12">
      <c r="A43" s="13" t="s">
        <v>148</v>
      </c>
      <c r="B43" s="10">
        <v>10299</v>
      </c>
      <c r="C43" s="6" t="s">
        <v>28</v>
      </c>
      <c r="D43" s="9">
        <v>2655500</v>
      </c>
      <c r="E43" s="9"/>
      <c r="F43" s="9">
        <f t="shared" si="0"/>
        <v>2655500</v>
      </c>
      <c r="G43" s="9" t="s">
        <v>116</v>
      </c>
    </row>
    <row r="44" spans="2:7" s="6" customFormat="1" ht="12">
      <c r="B44" s="11">
        <v>103</v>
      </c>
      <c r="C44" s="8" t="s">
        <v>29</v>
      </c>
      <c r="D44" s="9">
        <f>SUM(D45:D50)</f>
        <v>31250000</v>
      </c>
      <c r="F44" s="9">
        <f t="shared" si="0"/>
        <v>31250000</v>
      </c>
      <c r="G44" s="6" t="s">
        <v>116</v>
      </c>
    </row>
    <row r="45" spans="1:6" s="6" customFormat="1" ht="12">
      <c r="A45" s="13" t="s">
        <v>149</v>
      </c>
      <c r="B45" s="10">
        <v>10301</v>
      </c>
      <c r="C45" s="6" t="s">
        <v>30</v>
      </c>
      <c r="D45" s="9">
        <v>6000000</v>
      </c>
      <c r="E45" s="9"/>
      <c r="F45" s="9">
        <f t="shared" si="0"/>
        <v>6000000</v>
      </c>
    </row>
    <row r="46" spans="1:6" s="6" customFormat="1" ht="12">
      <c r="A46" s="13">
        <v>114</v>
      </c>
      <c r="B46" s="10">
        <v>10302</v>
      </c>
      <c r="C46" s="6" t="s">
        <v>236</v>
      </c>
      <c r="D46" s="9">
        <v>0</v>
      </c>
      <c r="E46" s="9"/>
      <c r="F46" s="9">
        <f t="shared" si="0"/>
        <v>0</v>
      </c>
    </row>
    <row r="47" spans="1:6" s="6" customFormat="1" ht="12">
      <c r="A47" s="13" t="s">
        <v>150</v>
      </c>
      <c r="B47" s="10">
        <v>10303</v>
      </c>
      <c r="C47" s="6" t="s">
        <v>31</v>
      </c>
      <c r="D47" s="9">
        <v>4000000</v>
      </c>
      <c r="E47" s="9"/>
      <c r="F47" s="9">
        <f t="shared" si="0"/>
        <v>4000000</v>
      </c>
    </row>
    <row r="48" spans="1:6" s="6" customFormat="1" ht="12">
      <c r="A48" s="13" t="s">
        <v>151</v>
      </c>
      <c r="B48" s="10">
        <v>10304</v>
      </c>
      <c r="C48" s="6" t="s">
        <v>32</v>
      </c>
      <c r="D48" s="9">
        <v>250000</v>
      </c>
      <c r="E48" s="9"/>
      <c r="F48" s="9">
        <f t="shared" si="0"/>
        <v>250000</v>
      </c>
    </row>
    <row r="49" spans="1:6" s="6" customFormat="1" ht="12">
      <c r="A49" s="13">
        <v>110</v>
      </c>
      <c r="B49" s="10">
        <v>10306</v>
      </c>
      <c r="C49" s="6" t="s">
        <v>233</v>
      </c>
      <c r="D49" s="9">
        <v>3500000</v>
      </c>
      <c r="E49" s="9"/>
      <c r="F49" s="9">
        <f t="shared" si="0"/>
        <v>3500000</v>
      </c>
    </row>
    <row r="50" spans="1:6" s="6" customFormat="1" ht="12">
      <c r="A50" s="13" t="s">
        <v>152</v>
      </c>
      <c r="B50" s="10">
        <v>10307</v>
      </c>
      <c r="C50" s="6" t="s">
        <v>108</v>
      </c>
      <c r="D50" s="9">
        <v>17500000</v>
      </c>
      <c r="E50" s="9"/>
      <c r="F50" s="9">
        <f t="shared" si="0"/>
        <v>17500000</v>
      </c>
    </row>
    <row r="51" spans="2:6" s="6" customFormat="1" ht="12">
      <c r="B51" s="11">
        <v>104</v>
      </c>
      <c r="C51" s="8" t="s">
        <v>33</v>
      </c>
      <c r="D51" s="9">
        <f>SUM(D52:D58)</f>
        <v>138720000</v>
      </c>
      <c r="F51" s="9">
        <f t="shared" si="0"/>
        <v>138720000</v>
      </c>
    </row>
    <row r="52" spans="1:6" s="6" customFormat="1" ht="12">
      <c r="A52" s="13" t="s">
        <v>153</v>
      </c>
      <c r="B52" s="10">
        <v>10401</v>
      </c>
      <c r="C52" s="6" t="s">
        <v>34</v>
      </c>
      <c r="D52" s="9">
        <v>200000</v>
      </c>
      <c r="E52" s="9"/>
      <c r="F52" s="9">
        <f t="shared" si="0"/>
        <v>200000</v>
      </c>
    </row>
    <row r="53" spans="1:6" s="6" customFormat="1" ht="12">
      <c r="A53" s="13"/>
      <c r="B53" s="10">
        <v>10402</v>
      </c>
      <c r="C53" s="6" t="s">
        <v>229</v>
      </c>
      <c r="D53" s="9"/>
      <c r="E53" s="9"/>
      <c r="F53" s="9">
        <f t="shared" si="0"/>
        <v>0</v>
      </c>
    </row>
    <row r="54" spans="1:6" s="6" customFormat="1" ht="12">
      <c r="A54" s="13" t="s">
        <v>154</v>
      </c>
      <c r="B54" s="10">
        <v>10403</v>
      </c>
      <c r="C54" s="6" t="s">
        <v>35</v>
      </c>
      <c r="D54" s="9"/>
      <c r="E54" s="9"/>
      <c r="F54" s="9">
        <f t="shared" si="0"/>
        <v>0</v>
      </c>
    </row>
    <row r="55" spans="1:6" s="6" customFormat="1" ht="12">
      <c r="A55" s="13">
        <v>104</v>
      </c>
      <c r="B55" s="10">
        <v>10404</v>
      </c>
      <c r="C55" s="6" t="s">
        <v>221</v>
      </c>
      <c r="D55" s="9">
        <v>4000000</v>
      </c>
      <c r="E55" s="9"/>
      <c r="F55" s="9">
        <f t="shared" si="0"/>
        <v>4000000</v>
      </c>
    </row>
    <row r="56" spans="1:7" s="6" customFormat="1" ht="12">
      <c r="A56" s="13" t="s">
        <v>211</v>
      </c>
      <c r="B56" s="10">
        <v>10405</v>
      </c>
      <c r="C56" s="6" t="s">
        <v>122</v>
      </c>
      <c r="D56" s="9">
        <v>0</v>
      </c>
      <c r="E56" s="9"/>
      <c r="F56" s="9">
        <f t="shared" si="0"/>
        <v>0</v>
      </c>
      <c r="G56" s="6" t="s">
        <v>116</v>
      </c>
    </row>
    <row r="57" spans="1:7" s="6" customFormat="1" ht="12">
      <c r="A57" s="13" t="s">
        <v>155</v>
      </c>
      <c r="B57" s="10">
        <v>10406</v>
      </c>
      <c r="C57" s="6" t="s">
        <v>36</v>
      </c>
      <c r="D57" s="9">
        <v>130000000</v>
      </c>
      <c r="E57" s="9"/>
      <c r="F57" s="9">
        <f t="shared" si="0"/>
        <v>130000000</v>
      </c>
      <c r="G57" s="6" t="s">
        <v>116</v>
      </c>
    </row>
    <row r="58" spans="1:7" s="6" customFormat="1" ht="12">
      <c r="A58" s="13" t="s">
        <v>156</v>
      </c>
      <c r="B58" s="10">
        <v>10499</v>
      </c>
      <c r="C58" s="6" t="s">
        <v>37</v>
      </c>
      <c r="D58" s="9">
        <v>4520000</v>
      </c>
      <c r="E58" s="9"/>
      <c r="F58" s="9">
        <f t="shared" si="0"/>
        <v>4520000</v>
      </c>
      <c r="G58" s="9" t="s">
        <v>116</v>
      </c>
    </row>
    <row r="59" spans="2:7" s="6" customFormat="1" ht="12">
      <c r="B59" s="11">
        <v>105</v>
      </c>
      <c r="C59" s="8" t="s">
        <v>38</v>
      </c>
      <c r="D59" s="9">
        <f>SUM(D60:D63)</f>
        <v>33500000</v>
      </c>
      <c r="F59" s="9">
        <f t="shared" si="0"/>
        <v>33500000</v>
      </c>
      <c r="G59" s="9" t="s">
        <v>116</v>
      </c>
    </row>
    <row r="60" spans="1:7" s="6" customFormat="1" ht="12">
      <c r="A60" s="13" t="s">
        <v>157</v>
      </c>
      <c r="B60" s="10">
        <v>10501</v>
      </c>
      <c r="C60" s="6" t="s">
        <v>39</v>
      </c>
      <c r="D60" s="9">
        <v>2000000</v>
      </c>
      <c r="E60" s="9"/>
      <c r="F60" s="9">
        <f t="shared" si="0"/>
        <v>2000000</v>
      </c>
      <c r="G60" s="6" t="s">
        <v>116</v>
      </c>
    </row>
    <row r="61" spans="1:7" s="6" customFormat="1" ht="12">
      <c r="A61" s="13" t="s">
        <v>158</v>
      </c>
      <c r="B61" s="10">
        <v>10502</v>
      </c>
      <c r="C61" s="6" t="s">
        <v>40</v>
      </c>
      <c r="D61" s="9">
        <v>25000000</v>
      </c>
      <c r="E61" s="9"/>
      <c r="F61" s="9">
        <f>+D61-E61</f>
        <v>25000000</v>
      </c>
      <c r="G61" s="6" t="s">
        <v>116</v>
      </c>
    </row>
    <row r="62" spans="1:7" s="6" customFormat="1" ht="12">
      <c r="A62" s="13" t="s">
        <v>159</v>
      </c>
      <c r="B62" s="10">
        <v>10503</v>
      </c>
      <c r="C62" s="6" t="s">
        <v>41</v>
      </c>
      <c r="D62" s="9">
        <v>2500000</v>
      </c>
      <c r="E62" s="9"/>
      <c r="F62" s="9">
        <f t="shared" si="0"/>
        <v>2500000</v>
      </c>
      <c r="G62" s="6" t="s">
        <v>116</v>
      </c>
    </row>
    <row r="63" spans="1:7" s="6" customFormat="1" ht="12">
      <c r="A63" s="13" t="s">
        <v>160</v>
      </c>
      <c r="B63" s="10">
        <v>10504</v>
      </c>
      <c r="C63" s="6" t="s">
        <v>42</v>
      </c>
      <c r="D63" s="9">
        <v>4000000</v>
      </c>
      <c r="E63" s="9"/>
      <c r="F63" s="9">
        <f t="shared" si="0"/>
        <v>4000000</v>
      </c>
      <c r="G63" s="6" t="s">
        <v>116</v>
      </c>
    </row>
    <row r="64" spans="2:7" s="6" customFormat="1" ht="12">
      <c r="B64" s="11">
        <v>106</v>
      </c>
      <c r="C64" s="8" t="s">
        <v>107</v>
      </c>
      <c r="D64" s="9">
        <f>SUM(D65)</f>
        <v>49500000</v>
      </c>
      <c r="F64" s="9">
        <f t="shared" si="0"/>
        <v>49500000</v>
      </c>
      <c r="G64" s="6" t="s">
        <v>116</v>
      </c>
    </row>
    <row r="65" spans="1:7" s="6" customFormat="1" ht="12">
      <c r="A65" s="13" t="s">
        <v>161</v>
      </c>
      <c r="B65" s="10">
        <v>10601</v>
      </c>
      <c r="C65" s="6" t="s">
        <v>43</v>
      </c>
      <c r="D65" s="9">
        <v>49500000</v>
      </c>
      <c r="E65" s="9"/>
      <c r="F65" s="9">
        <f t="shared" si="0"/>
        <v>49500000</v>
      </c>
      <c r="G65" s="6" t="s">
        <v>116</v>
      </c>
    </row>
    <row r="66" spans="2:7" s="6" customFormat="1" ht="12">
      <c r="B66" s="11">
        <v>107</v>
      </c>
      <c r="C66" s="8" t="s">
        <v>44</v>
      </c>
      <c r="D66" s="9">
        <f>SUM(D67:D69)</f>
        <v>14700000</v>
      </c>
      <c r="F66" s="9">
        <f t="shared" si="0"/>
        <v>14700000</v>
      </c>
      <c r="G66" s="9" t="s">
        <v>116</v>
      </c>
    </row>
    <row r="67" spans="1:7" s="6" customFormat="1" ht="12">
      <c r="A67" s="13" t="s">
        <v>162</v>
      </c>
      <c r="B67" s="10">
        <v>10701</v>
      </c>
      <c r="C67" s="6" t="s">
        <v>45</v>
      </c>
      <c r="D67" s="9">
        <v>10000000</v>
      </c>
      <c r="E67" s="9"/>
      <c r="F67" s="9">
        <f t="shared" si="0"/>
        <v>10000000</v>
      </c>
      <c r="G67" s="6" t="s">
        <v>116</v>
      </c>
    </row>
    <row r="68" spans="1:7" s="6" customFormat="1" ht="12">
      <c r="A68" s="13" t="s">
        <v>163</v>
      </c>
      <c r="B68" s="10">
        <v>10702</v>
      </c>
      <c r="C68" s="6" t="s">
        <v>46</v>
      </c>
      <c r="D68" s="9">
        <v>4500000</v>
      </c>
      <c r="E68" s="9"/>
      <c r="F68" s="9">
        <f t="shared" si="0"/>
        <v>4500000</v>
      </c>
      <c r="G68" s="6" t="s">
        <v>116</v>
      </c>
    </row>
    <row r="69" spans="1:6" s="6" customFormat="1" ht="12">
      <c r="A69" s="13" t="s">
        <v>164</v>
      </c>
      <c r="B69" s="10">
        <v>10703</v>
      </c>
      <c r="C69" s="6" t="s">
        <v>47</v>
      </c>
      <c r="D69" s="9">
        <v>200000</v>
      </c>
      <c r="E69" s="9"/>
      <c r="F69" s="9">
        <f t="shared" si="0"/>
        <v>200000</v>
      </c>
    </row>
    <row r="70" spans="2:6" s="6" customFormat="1" ht="12">
      <c r="B70" s="11">
        <v>108</v>
      </c>
      <c r="C70" s="8" t="s">
        <v>48</v>
      </c>
      <c r="D70" s="9">
        <f>SUM(D71:D77)</f>
        <v>40930000</v>
      </c>
      <c r="F70" s="9">
        <f t="shared" si="0"/>
        <v>40930000</v>
      </c>
    </row>
    <row r="71" spans="1:7" s="6" customFormat="1" ht="12">
      <c r="A71" s="13" t="s">
        <v>165</v>
      </c>
      <c r="B71" s="10">
        <v>10801</v>
      </c>
      <c r="C71" s="6" t="s">
        <v>49</v>
      </c>
      <c r="D71" s="9">
        <v>15000000</v>
      </c>
      <c r="E71" s="9"/>
      <c r="F71" s="9">
        <f aca="true" t="shared" si="1" ref="F71:F134">+D71-E71</f>
        <v>15000000</v>
      </c>
      <c r="G71" s="6" t="s">
        <v>116</v>
      </c>
    </row>
    <row r="72" spans="1:7" s="6" customFormat="1" ht="12">
      <c r="A72" s="13" t="s">
        <v>166</v>
      </c>
      <c r="B72" s="10">
        <v>10804</v>
      </c>
      <c r="C72" s="6" t="s">
        <v>106</v>
      </c>
      <c r="D72" s="9">
        <v>8000000</v>
      </c>
      <c r="E72" s="9"/>
      <c r="F72" s="9">
        <f>+D72-E72</f>
        <v>8000000</v>
      </c>
      <c r="G72" s="6" t="s">
        <v>116</v>
      </c>
    </row>
    <row r="73" spans="1:7" s="6" customFormat="1" ht="12">
      <c r="A73" s="13" t="s">
        <v>167</v>
      </c>
      <c r="B73" s="10">
        <v>10805</v>
      </c>
      <c r="C73" s="6" t="s">
        <v>226</v>
      </c>
      <c r="D73" s="9">
        <v>9000000</v>
      </c>
      <c r="E73" s="9"/>
      <c r="F73" s="9">
        <f t="shared" si="1"/>
        <v>9000000</v>
      </c>
      <c r="G73" s="6" t="s">
        <v>116</v>
      </c>
    </row>
    <row r="74" spans="1:7" s="6" customFormat="1" ht="12">
      <c r="A74" s="13" t="s">
        <v>168</v>
      </c>
      <c r="B74" s="10">
        <v>10806</v>
      </c>
      <c r="C74" s="6" t="s">
        <v>105</v>
      </c>
      <c r="D74" s="9">
        <v>500000</v>
      </c>
      <c r="E74" s="9"/>
      <c r="F74" s="9">
        <f t="shared" si="1"/>
        <v>500000</v>
      </c>
      <c r="G74" s="9" t="s">
        <v>116</v>
      </c>
    </row>
    <row r="75" spans="1:7" s="6" customFormat="1" ht="12">
      <c r="A75" s="13" t="s">
        <v>169</v>
      </c>
      <c r="B75" s="10">
        <v>10807</v>
      </c>
      <c r="C75" s="6" t="s">
        <v>104</v>
      </c>
      <c r="D75" s="9">
        <v>6780000</v>
      </c>
      <c r="E75" s="9"/>
      <c r="F75" s="9">
        <f t="shared" si="1"/>
        <v>6780000</v>
      </c>
      <c r="G75" s="6" t="s">
        <v>116</v>
      </c>
    </row>
    <row r="76" spans="1:7" s="6" customFormat="1" ht="11.25" customHeight="1">
      <c r="A76" s="13" t="s">
        <v>170</v>
      </c>
      <c r="B76" s="10">
        <v>10808</v>
      </c>
      <c r="C76" s="6" t="s">
        <v>103</v>
      </c>
      <c r="D76" s="9">
        <f>2500000-1000000</f>
        <v>1500000</v>
      </c>
      <c r="E76" s="9"/>
      <c r="F76" s="9">
        <f t="shared" si="1"/>
        <v>1500000</v>
      </c>
      <c r="G76" s="6" t="s">
        <v>116</v>
      </c>
    </row>
    <row r="77" spans="1:7" s="6" customFormat="1" ht="12">
      <c r="A77" s="13" t="s">
        <v>171</v>
      </c>
      <c r="B77" s="10">
        <v>10899</v>
      </c>
      <c r="C77" s="6" t="s">
        <v>102</v>
      </c>
      <c r="D77" s="9">
        <v>150000</v>
      </c>
      <c r="E77" s="9"/>
      <c r="F77" s="9">
        <f t="shared" si="1"/>
        <v>150000</v>
      </c>
      <c r="G77" s="6" t="s">
        <v>116</v>
      </c>
    </row>
    <row r="78" spans="1:6" s="6" customFormat="1" ht="12">
      <c r="A78" s="13"/>
      <c r="B78" s="11">
        <v>109</v>
      </c>
      <c r="C78" s="8" t="s">
        <v>219</v>
      </c>
      <c r="D78" s="9">
        <f>SUM(D79)</f>
        <v>600000</v>
      </c>
      <c r="F78" s="9">
        <f t="shared" si="1"/>
        <v>600000</v>
      </c>
    </row>
    <row r="79" spans="1:6" s="6" customFormat="1" ht="12">
      <c r="A79" s="13" t="s">
        <v>16</v>
      </c>
      <c r="B79" s="10">
        <v>10999</v>
      </c>
      <c r="C79" s="6" t="s">
        <v>220</v>
      </c>
      <c r="D79" s="9">
        <v>600000</v>
      </c>
      <c r="E79" s="9"/>
      <c r="F79" s="9">
        <f t="shared" si="1"/>
        <v>600000</v>
      </c>
    </row>
    <row r="80" spans="2:7" s="6" customFormat="1" ht="12">
      <c r="B80" s="11">
        <v>199</v>
      </c>
      <c r="C80" s="8" t="s">
        <v>50</v>
      </c>
      <c r="D80" s="9">
        <f>SUM(D81:D83)</f>
        <v>500000</v>
      </c>
      <c r="E80" s="9"/>
      <c r="F80" s="9">
        <f t="shared" si="1"/>
        <v>500000</v>
      </c>
      <c r="G80" s="26" t="s">
        <v>116</v>
      </c>
    </row>
    <row r="81" spans="1:7" s="6" customFormat="1" ht="12">
      <c r="A81" s="13" t="s">
        <v>172</v>
      </c>
      <c r="B81" s="10">
        <v>19905</v>
      </c>
      <c r="C81" s="6" t="s">
        <v>51</v>
      </c>
      <c r="D81" s="9">
        <v>500000</v>
      </c>
      <c r="E81" s="9"/>
      <c r="F81" s="9">
        <f t="shared" si="1"/>
        <v>500000</v>
      </c>
      <c r="G81" s="9" t="s">
        <v>116</v>
      </c>
    </row>
    <row r="82" spans="1:7" s="6" customFormat="1" ht="18.75">
      <c r="A82" s="13">
        <v>100</v>
      </c>
      <c r="B82" s="10">
        <v>19902</v>
      </c>
      <c r="C82" s="6" t="s">
        <v>222</v>
      </c>
      <c r="D82" s="9"/>
      <c r="F82" s="9">
        <f t="shared" si="1"/>
        <v>0</v>
      </c>
      <c r="G82" s="21">
        <f>+G83/D31*100</f>
        <v>0</v>
      </c>
    </row>
    <row r="83" spans="1:7" s="6" customFormat="1" ht="12">
      <c r="A83" s="13" t="s">
        <v>173</v>
      </c>
      <c r="B83" s="10">
        <v>19999</v>
      </c>
      <c r="C83" s="6" t="s">
        <v>123</v>
      </c>
      <c r="D83" s="9"/>
      <c r="F83" s="9">
        <f t="shared" si="1"/>
        <v>0</v>
      </c>
      <c r="G83" s="9">
        <f>SUM(E33:E83)</f>
        <v>0</v>
      </c>
    </row>
    <row r="84" spans="2:7" s="6" customFormat="1" ht="12">
      <c r="B84" s="10"/>
      <c r="F84" s="9">
        <f t="shared" si="1"/>
        <v>0</v>
      </c>
      <c r="G84" s="6" t="s">
        <v>116</v>
      </c>
    </row>
    <row r="85" spans="2:6" s="6" customFormat="1" ht="12">
      <c r="B85" s="10"/>
      <c r="D85" s="9"/>
      <c r="F85" s="9">
        <f t="shared" si="1"/>
        <v>0</v>
      </c>
    </row>
    <row r="86" spans="2:6" s="6" customFormat="1" ht="12">
      <c r="B86" s="10"/>
      <c r="D86" s="9"/>
      <c r="F86" s="9">
        <f t="shared" si="1"/>
        <v>0</v>
      </c>
    </row>
    <row r="87" spans="2:7" s="6" customFormat="1" ht="12">
      <c r="B87" s="3" t="s">
        <v>119</v>
      </c>
      <c r="C87" s="4" t="s">
        <v>52</v>
      </c>
      <c r="D87" s="16">
        <f>+D88+D95+D99+D107+D110</f>
        <v>45722000</v>
      </c>
      <c r="F87" s="9">
        <f t="shared" si="1"/>
        <v>45722000</v>
      </c>
      <c r="G87" s="9" t="s">
        <v>116</v>
      </c>
    </row>
    <row r="88" spans="2:7" s="6" customFormat="1" ht="12">
      <c r="B88" s="11">
        <v>201</v>
      </c>
      <c r="C88" s="8" t="s">
        <v>53</v>
      </c>
      <c r="D88" s="9">
        <f>SUM(D89:D92)</f>
        <v>24400000</v>
      </c>
      <c r="F88" s="9">
        <f t="shared" si="1"/>
        <v>24400000</v>
      </c>
      <c r="G88" s="6" t="s">
        <v>116</v>
      </c>
    </row>
    <row r="89" spans="1:7" s="6" customFormat="1" ht="12">
      <c r="A89" s="13" t="s">
        <v>174</v>
      </c>
      <c r="B89" s="10">
        <v>20101</v>
      </c>
      <c r="C89" s="6" t="s">
        <v>54</v>
      </c>
      <c r="D89" s="9">
        <v>12000000</v>
      </c>
      <c r="E89" s="9"/>
      <c r="F89" s="9">
        <f t="shared" si="1"/>
        <v>12000000</v>
      </c>
      <c r="G89" s="23" t="s">
        <v>116</v>
      </c>
    </row>
    <row r="90" spans="1:7" s="6" customFormat="1" ht="12">
      <c r="A90" s="13" t="s">
        <v>175</v>
      </c>
      <c r="B90" s="10">
        <v>20102</v>
      </c>
      <c r="C90" s="6" t="s">
        <v>55</v>
      </c>
      <c r="D90" s="9">
        <v>2300000</v>
      </c>
      <c r="E90" s="9"/>
      <c r="F90" s="9">
        <f t="shared" si="1"/>
        <v>2300000</v>
      </c>
      <c r="G90" s="23" t="s">
        <v>116</v>
      </c>
    </row>
    <row r="91" spans="1:7" s="6" customFormat="1" ht="12">
      <c r="A91" s="13" t="s">
        <v>176</v>
      </c>
      <c r="B91" s="10">
        <v>20104</v>
      </c>
      <c r="C91" s="6" t="s">
        <v>56</v>
      </c>
      <c r="D91" s="9">
        <v>10000000</v>
      </c>
      <c r="E91" s="9"/>
      <c r="F91" s="9">
        <f t="shared" si="1"/>
        <v>10000000</v>
      </c>
      <c r="G91" s="23" t="s">
        <v>116</v>
      </c>
    </row>
    <row r="92" spans="1:7" s="6" customFormat="1" ht="12">
      <c r="A92" s="13" t="s">
        <v>177</v>
      </c>
      <c r="B92" s="10">
        <v>20199</v>
      </c>
      <c r="C92" s="6" t="s">
        <v>57</v>
      </c>
      <c r="D92" s="9">
        <v>100000</v>
      </c>
      <c r="E92" s="9"/>
      <c r="F92" s="9">
        <f t="shared" si="1"/>
        <v>100000</v>
      </c>
      <c r="G92" s="23" t="s">
        <v>116</v>
      </c>
    </row>
    <row r="93" spans="1:7" s="6" customFormat="1" ht="12">
      <c r="A93" s="13"/>
      <c r="B93" s="10"/>
      <c r="D93" s="9"/>
      <c r="F93" s="9">
        <f t="shared" si="1"/>
        <v>0</v>
      </c>
      <c r="G93" s="23" t="s">
        <v>116</v>
      </c>
    </row>
    <row r="94" spans="1:7" s="6" customFormat="1" ht="12">
      <c r="A94" s="13"/>
      <c r="B94" s="10"/>
      <c r="D94" s="9"/>
      <c r="F94" s="9">
        <f t="shared" si="1"/>
        <v>0</v>
      </c>
      <c r="G94" s="23" t="s">
        <v>116</v>
      </c>
    </row>
    <row r="95" spans="2:7" s="6" customFormat="1" ht="12">
      <c r="B95" s="11">
        <v>202</v>
      </c>
      <c r="C95" s="8" t="s">
        <v>58</v>
      </c>
      <c r="D95" s="9">
        <f>SUM(D96:D98)</f>
        <v>2000000</v>
      </c>
      <c r="F95" s="9">
        <f t="shared" si="1"/>
        <v>2000000</v>
      </c>
      <c r="G95" s="23" t="s">
        <v>116</v>
      </c>
    </row>
    <row r="96" spans="1:7" s="6" customFormat="1" ht="12">
      <c r="A96" s="13" t="s">
        <v>178</v>
      </c>
      <c r="B96" s="10">
        <v>20201</v>
      </c>
      <c r="C96" s="6" t="s">
        <v>59</v>
      </c>
      <c r="D96" s="9"/>
      <c r="F96" s="9">
        <f t="shared" si="1"/>
        <v>0</v>
      </c>
      <c r="G96" s="23" t="s">
        <v>116</v>
      </c>
    </row>
    <row r="97" spans="1:7" s="6" customFormat="1" ht="12">
      <c r="A97" s="13">
        <v>111</v>
      </c>
      <c r="B97" s="10">
        <v>20202</v>
      </c>
      <c r="C97" s="6" t="s">
        <v>234</v>
      </c>
      <c r="D97" s="9">
        <v>0</v>
      </c>
      <c r="E97" s="9"/>
      <c r="F97" s="9">
        <f t="shared" si="1"/>
        <v>0</v>
      </c>
      <c r="G97" s="23" t="s">
        <v>116</v>
      </c>
    </row>
    <row r="98" spans="1:7" s="6" customFormat="1" ht="12">
      <c r="A98" s="13" t="s">
        <v>179</v>
      </c>
      <c r="B98" s="10">
        <v>20203</v>
      </c>
      <c r="C98" s="6" t="s">
        <v>60</v>
      </c>
      <c r="D98" s="9">
        <v>2000000</v>
      </c>
      <c r="E98" s="9"/>
      <c r="F98" s="9">
        <f t="shared" si="1"/>
        <v>2000000</v>
      </c>
      <c r="G98" s="23" t="s">
        <v>116</v>
      </c>
    </row>
    <row r="99" spans="2:7" s="6" customFormat="1" ht="12">
      <c r="B99" s="11">
        <v>203</v>
      </c>
      <c r="C99" s="8" t="s">
        <v>101</v>
      </c>
      <c r="D99" s="9">
        <f>SUM(D100:D106)</f>
        <v>2850000</v>
      </c>
      <c r="F99" s="9">
        <f t="shared" si="1"/>
        <v>2850000</v>
      </c>
      <c r="G99" s="23" t="s">
        <v>116</v>
      </c>
    </row>
    <row r="100" spans="1:7" s="6" customFormat="1" ht="12">
      <c r="A100" s="13" t="s">
        <v>180</v>
      </c>
      <c r="B100" s="10">
        <v>20301</v>
      </c>
      <c r="C100" s="6" t="s">
        <v>61</v>
      </c>
      <c r="D100" s="9">
        <v>100000</v>
      </c>
      <c r="E100" s="9"/>
      <c r="F100" s="9">
        <f t="shared" si="1"/>
        <v>100000</v>
      </c>
      <c r="G100" s="23" t="s">
        <v>116</v>
      </c>
    </row>
    <row r="101" spans="1:7" s="6" customFormat="1" ht="12">
      <c r="A101" s="13" t="s">
        <v>181</v>
      </c>
      <c r="B101" s="10">
        <v>20302</v>
      </c>
      <c r="C101" s="6" t="s">
        <v>100</v>
      </c>
      <c r="D101" s="9">
        <v>50000</v>
      </c>
      <c r="E101" s="9"/>
      <c r="F101" s="9">
        <f t="shared" si="1"/>
        <v>50000</v>
      </c>
      <c r="G101" s="23" t="s">
        <v>116</v>
      </c>
    </row>
    <row r="102" spans="1:7" s="6" customFormat="1" ht="12">
      <c r="A102" s="13" t="s">
        <v>182</v>
      </c>
      <c r="B102" s="10">
        <v>20303</v>
      </c>
      <c r="C102" s="6" t="s">
        <v>62</v>
      </c>
      <c r="D102" s="9">
        <v>50000</v>
      </c>
      <c r="E102" s="9"/>
      <c r="F102" s="9">
        <f t="shared" si="1"/>
        <v>50000</v>
      </c>
      <c r="G102" s="23" t="s">
        <v>116</v>
      </c>
    </row>
    <row r="103" spans="1:7" s="6" customFormat="1" ht="12">
      <c r="A103" s="13" t="s">
        <v>183</v>
      </c>
      <c r="B103" s="10">
        <v>20304</v>
      </c>
      <c r="C103" s="6" t="s">
        <v>99</v>
      </c>
      <c r="D103" s="9">
        <v>1000000</v>
      </c>
      <c r="E103" s="9"/>
      <c r="F103" s="9">
        <f t="shared" si="1"/>
        <v>1000000</v>
      </c>
      <c r="G103" s="23" t="s">
        <v>116</v>
      </c>
    </row>
    <row r="104" spans="1:7" s="6" customFormat="1" ht="12">
      <c r="A104" s="13" t="s">
        <v>184</v>
      </c>
      <c r="B104" s="10">
        <v>20305</v>
      </c>
      <c r="C104" s="6" t="s">
        <v>63</v>
      </c>
      <c r="D104" s="9">
        <v>50000</v>
      </c>
      <c r="E104" s="9"/>
      <c r="F104" s="9">
        <f t="shared" si="1"/>
        <v>50000</v>
      </c>
      <c r="G104" s="23" t="s">
        <v>116</v>
      </c>
    </row>
    <row r="105" spans="1:7" s="6" customFormat="1" ht="12">
      <c r="A105" s="13" t="s">
        <v>185</v>
      </c>
      <c r="B105" s="10">
        <v>20306</v>
      </c>
      <c r="C105" s="6" t="s">
        <v>64</v>
      </c>
      <c r="D105" s="9">
        <v>1000000</v>
      </c>
      <c r="E105" s="9"/>
      <c r="F105" s="9">
        <f t="shared" si="1"/>
        <v>1000000</v>
      </c>
      <c r="G105" s="23" t="s">
        <v>116</v>
      </c>
    </row>
    <row r="106" spans="1:7" s="6" customFormat="1" ht="12">
      <c r="A106" s="13" t="s">
        <v>186</v>
      </c>
      <c r="B106" s="10">
        <v>20399</v>
      </c>
      <c r="C106" s="6" t="s">
        <v>98</v>
      </c>
      <c r="D106" s="9">
        <v>600000</v>
      </c>
      <c r="E106" s="9"/>
      <c r="F106" s="9">
        <f t="shared" si="1"/>
        <v>600000</v>
      </c>
      <c r="G106" s="23" t="s">
        <v>116</v>
      </c>
    </row>
    <row r="107" spans="2:7" s="6" customFormat="1" ht="12">
      <c r="B107" s="11">
        <v>204</v>
      </c>
      <c r="C107" s="8" t="s">
        <v>65</v>
      </c>
      <c r="D107" s="9">
        <f>SUM(D108:D109)</f>
        <v>2497000</v>
      </c>
      <c r="F107" s="9">
        <f t="shared" si="1"/>
        <v>2497000</v>
      </c>
      <c r="G107" s="23" t="s">
        <v>116</v>
      </c>
    </row>
    <row r="108" spans="1:7" s="6" customFormat="1" ht="12">
      <c r="A108" s="13" t="s">
        <v>187</v>
      </c>
      <c r="B108" s="10">
        <v>20401</v>
      </c>
      <c r="C108" s="6" t="s">
        <v>66</v>
      </c>
      <c r="D108" s="9">
        <v>497000</v>
      </c>
      <c r="E108" s="9"/>
      <c r="F108" s="9">
        <f t="shared" si="1"/>
        <v>497000</v>
      </c>
      <c r="G108" s="23" t="s">
        <v>116</v>
      </c>
    </row>
    <row r="109" spans="1:7" s="6" customFormat="1" ht="12">
      <c r="A109" s="13" t="s">
        <v>188</v>
      </c>
      <c r="B109" s="10">
        <v>20402</v>
      </c>
      <c r="C109" s="6" t="s">
        <v>67</v>
      </c>
      <c r="D109" s="9">
        <v>2000000</v>
      </c>
      <c r="E109" s="9"/>
      <c r="F109" s="9">
        <f t="shared" si="1"/>
        <v>2000000</v>
      </c>
      <c r="G109" s="23" t="s">
        <v>116</v>
      </c>
    </row>
    <row r="110" spans="2:7" s="6" customFormat="1" ht="12">
      <c r="B110" s="11">
        <v>299</v>
      </c>
      <c r="C110" s="8" t="s">
        <v>68</v>
      </c>
      <c r="D110" s="9">
        <f>SUM(D111:D118)</f>
        <v>13975000</v>
      </c>
      <c r="F110" s="9">
        <f t="shared" si="1"/>
        <v>13975000</v>
      </c>
      <c r="G110" s="23" t="s">
        <v>116</v>
      </c>
    </row>
    <row r="111" spans="1:7" s="6" customFormat="1" ht="12">
      <c r="A111" s="13" t="s">
        <v>189</v>
      </c>
      <c r="B111" s="10">
        <v>29901</v>
      </c>
      <c r="C111" s="6" t="s">
        <v>69</v>
      </c>
      <c r="D111" s="9">
        <v>2000000</v>
      </c>
      <c r="E111" s="9"/>
      <c r="F111" s="9">
        <f t="shared" si="1"/>
        <v>2000000</v>
      </c>
      <c r="G111" s="23" t="s">
        <v>116</v>
      </c>
    </row>
    <row r="112" spans="1:7" s="6" customFormat="1" ht="12">
      <c r="A112" s="13" t="s">
        <v>190</v>
      </c>
      <c r="B112" s="10">
        <v>29902</v>
      </c>
      <c r="C112" s="6" t="s">
        <v>97</v>
      </c>
      <c r="D112" s="9">
        <v>375000</v>
      </c>
      <c r="E112" s="9"/>
      <c r="F112" s="9">
        <f t="shared" si="1"/>
        <v>375000</v>
      </c>
      <c r="G112" s="6" t="s">
        <v>116</v>
      </c>
    </row>
    <row r="113" spans="1:7" s="6" customFormat="1" ht="12">
      <c r="A113" s="13" t="s">
        <v>191</v>
      </c>
      <c r="B113" s="10">
        <v>29903</v>
      </c>
      <c r="C113" s="6" t="s">
        <v>70</v>
      </c>
      <c r="D113" s="9">
        <v>8000000</v>
      </c>
      <c r="E113" s="9"/>
      <c r="F113" s="9">
        <f t="shared" si="1"/>
        <v>8000000</v>
      </c>
      <c r="G113" s="6" t="s">
        <v>116</v>
      </c>
    </row>
    <row r="114" spans="1:7" s="6" customFormat="1" ht="12">
      <c r="A114" s="13" t="s">
        <v>192</v>
      </c>
      <c r="B114" s="10">
        <v>29904</v>
      </c>
      <c r="C114" s="6" t="s">
        <v>71</v>
      </c>
      <c r="D114" s="9">
        <v>1000000</v>
      </c>
      <c r="E114" s="9"/>
      <c r="F114" s="9">
        <f t="shared" si="1"/>
        <v>1000000</v>
      </c>
      <c r="G114" s="6" t="s">
        <v>116</v>
      </c>
    </row>
    <row r="115" spans="1:7" s="6" customFormat="1" ht="12">
      <c r="A115" s="13" t="s">
        <v>193</v>
      </c>
      <c r="B115" s="10">
        <v>29905</v>
      </c>
      <c r="C115" s="6" t="s">
        <v>72</v>
      </c>
      <c r="D115" s="9">
        <v>2000000</v>
      </c>
      <c r="E115" s="9"/>
      <c r="F115" s="9">
        <f t="shared" si="1"/>
        <v>2000000</v>
      </c>
      <c r="G115" s="6" t="s">
        <v>116</v>
      </c>
    </row>
    <row r="116" spans="1:6" s="6" customFormat="1" ht="12">
      <c r="A116" s="13" t="s">
        <v>194</v>
      </c>
      <c r="B116" s="10">
        <v>29906</v>
      </c>
      <c r="C116" s="6" t="s">
        <v>96</v>
      </c>
      <c r="D116" s="9">
        <v>0</v>
      </c>
      <c r="E116" s="9"/>
      <c r="F116" s="9">
        <f t="shared" si="1"/>
        <v>0</v>
      </c>
    </row>
    <row r="117" spans="1:7" s="6" customFormat="1" ht="18.75">
      <c r="A117" s="13" t="s">
        <v>195</v>
      </c>
      <c r="B117" s="10">
        <v>29907</v>
      </c>
      <c r="C117" s="6" t="s">
        <v>73</v>
      </c>
      <c r="D117" s="9">
        <v>400000</v>
      </c>
      <c r="E117" s="9"/>
      <c r="F117" s="9">
        <f t="shared" si="1"/>
        <v>400000</v>
      </c>
      <c r="G117" s="21">
        <f>+G118/D87*100</f>
        <v>0</v>
      </c>
    </row>
    <row r="118" spans="1:7" s="6" customFormat="1" ht="12">
      <c r="A118" s="13" t="s">
        <v>196</v>
      </c>
      <c r="B118" s="10">
        <v>29999</v>
      </c>
      <c r="C118" s="6" t="s">
        <v>74</v>
      </c>
      <c r="D118" s="9">
        <v>200000</v>
      </c>
      <c r="E118" s="9"/>
      <c r="F118" s="9">
        <f t="shared" si="1"/>
        <v>200000</v>
      </c>
      <c r="G118" s="9">
        <f>SUM(E89:E118)</f>
        <v>0</v>
      </c>
    </row>
    <row r="119" spans="2:6" s="6" customFormat="1" ht="12">
      <c r="B119" s="10"/>
      <c r="D119" s="9"/>
      <c r="F119" s="9">
        <f t="shared" si="1"/>
        <v>0</v>
      </c>
    </row>
    <row r="120" spans="2:7" s="6" customFormat="1" ht="12">
      <c r="B120" s="3" t="s">
        <v>120</v>
      </c>
      <c r="C120" s="4" t="s">
        <v>75</v>
      </c>
      <c r="D120" s="16">
        <f>+D121+D129+D134</f>
        <v>46000000</v>
      </c>
      <c r="F120" s="9">
        <f t="shared" si="1"/>
        <v>46000000</v>
      </c>
      <c r="G120" s="6" t="s">
        <v>116</v>
      </c>
    </row>
    <row r="121" spans="2:7" s="6" customFormat="1" ht="12">
      <c r="B121" s="11">
        <v>501</v>
      </c>
      <c r="C121" s="8" t="s">
        <v>76</v>
      </c>
      <c r="D121" s="9">
        <f>SUM(D122:D128)</f>
        <v>18681120</v>
      </c>
      <c r="F121" s="9">
        <f t="shared" si="1"/>
        <v>18681120</v>
      </c>
      <c r="G121" s="6" t="s">
        <v>116</v>
      </c>
    </row>
    <row r="122" spans="1:7" s="6" customFormat="1" ht="12">
      <c r="A122" s="6">
        <v>105</v>
      </c>
      <c r="B122" s="10">
        <v>50102</v>
      </c>
      <c r="C122" s="6" t="s">
        <v>223</v>
      </c>
      <c r="D122" s="9"/>
      <c r="E122" s="9"/>
      <c r="F122" s="9">
        <f t="shared" si="1"/>
        <v>0</v>
      </c>
      <c r="G122" s="26" t="s">
        <v>116</v>
      </c>
    </row>
    <row r="123" spans="1:6" s="6" customFormat="1" ht="12">
      <c r="A123" s="13" t="s">
        <v>197</v>
      </c>
      <c r="B123" s="10">
        <v>50103</v>
      </c>
      <c r="C123" s="6" t="s">
        <v>77</v>
      </c>
      <c r="D123" s="9">
        <v>500000</v>
      </c>
      <c r="E123" s="9"/>
      <c r="F123" s="9">
        <f t="shared" si="1"/>
        <v>500000</v>
      </c>
    </row>
    <row r="124" spans="1:6" s="6" customFormat="1" ht="12">
      <c r="A124" s="13" t="s">
        <v>198</v>
      </c>
      <c r="B124" s="10">
        <v>50104</v>
      </c>
      <c r="C124" s="6" t="s">
        <v>78</v>
      </c>
      <c r="D124" s="9">
        <v>3181120</v>
      </c>
      <c r="E124" s="9"/>
      <c r="F124" s="9">
        <f t="shared" si="1"/>
        <v>3181120</v>
      </c>
    </row>
    <row r="125" spans="1:6" s="6" customFormat="1" ht="12">
      <c r="A125" s="13" t="s">
        <v>203</v>
      </c>
      <c r="B125" s="10">
        <v>50105</v>
      </c>
      <c r="C125" s="6" t="s">
        <v>124</v>
      </c>
      <c r="D125" s="9">
        <v>15000000</v>
      </c>
      <c r="E125" s="9"/>
      <c r="F125" s="9">
        <f t="shared" si="1"/>
        <v>15000000</v>
      </c>
    </row>
    <row r="126" spans="1:6" s="6" customFormat="1" ht="12">
      <c r="A126" s="13" t="s">
        <v>199</v>
      </c>
      <c r="B126" s="10">
        <v>50106</v>
      </c>
      <c r="C126" s="6" t="s">
        <v>79</v>
      </c>
      <c r="D126" s="9"/>
      <c r="E126" s="9"/>
      <c r="F126" s="9">
        <f t="shared" si="1"/>
        <v>0</v>
      </c>
    </row>
    <row r="127" spans="1:6" s="6" customFormat="1" ht="12">
      <c r="A127" s="13" t="s">
        <v>200</v>
      </c>
      <c r="B127" s="10">
        <v>50107</v>
      </c>
      <c r="C127" s="6" t="s">
        <v>95</v>
      </c>
      <c r="D127" s="9">
        <v>0</v>
      </c>
      <c r="E127" s="9"/>
      <c r="F127" s="9">
        <f t="shared" si="1"/>
        <v>0</v>
      </c>
    </row>
    <row r="128" spans="1:7" s="6" customFormat="1" ht="12">
      <c r="A128" s="13" t="s">
        <v>201</v>
      </c>
      <c r="B128" s="10">
        <v>50199</v>
      </c>
      <c r="C128" s="6" t="s">
        <v>80</v>
      </c>
      <c r="D128" s="9">
        <v>0</v>
      </c>
      <c r="E128" s="9"/>
      <c r="F128" s="9" t="s">
        <v>116</v>
      </c>
      <c r="G128" s="9" t="s">
        <v>116</v>
      </c>
    </row>
    <row r="129" spans="2:6" s="6" customFormat="1" ht="12">
      <c r="B129" s="11">
        <v>502</v>
      </c>
      <c r="C129" s="8" t="s">
        <v>81</v>
      </c>
      <c r="D129" s="9">
        <f>SUM(D130:D132)</f>
        <v>0</v>
      </c>
      <c r="F129" s="9">
        <f t="shared" si="1"/>
        <v>0</v>
      </c>
    </row>
    <row r="130" spans="1:6" s="6" customFormat="1" ht="12">
      <c r="A130" s="13" t="s">
        <v>202</v>
      </c>
      <c r="B130" s="10">
        <v>50201</v>
      </c>
      <c r="C130" s="6" t="s">
        <v>82</v>
      </c>
      <c r="D130" s="9"/>
      <c r="E130" s="9"/>
      <c r="F130" s="9">
        <f t="shared" si="1"/>
        <v>0</v>
      </c>
    </row>
    <row r="131" spans="1:7" s="6" customFormat="1" ht="12">
      <c r="A131" s="13">
        <v>117</v>
      </c>
      <c r="B131" s="10">
        <v>50207</v>
      </c>
      <c r="C131" s="6" t="s">
        <v>228</v>
      </c>
      <c r="D131" s="9"/>
      <c r="E131" s="9"/>
      <c r="F131" s="9">
        <f t="shared" si="1"/>
        <v>0</v>
      </c>
      <c r="G131" s="9" t="s">
        <v>116</v>
      </c>
    </row>
    <row r="132" spans="1:7" s="6" customFormat="1" ht="12">
      <c r="A132" s="13">
        <v>118</v>
      </c>
      <c r="B132" s="10">
        <v>50299</v>
      </c>
      <c r="C132" s="6" t="s">
        <v>227</v>
      </c>
      <c r="D132" s="9">
        <v>0</v>
      </c>
      <c r="E132" s="9"/>
      <c r="F132" s="9">
        <f t="shared" si="1"/>
        <v>0</v>
      </c>
      <c r="G132" s="6" t="s">
        <v>116</v>
      </c>
    </row>
    <row r="133" spans="1:6" s="6" customFormat="1" ht="12">
      <c r="A133" s="13"/>
      <c r="B133" s="10"/>
      <c r="D133" s="9"/>
      <c r="F133" s="9">
        <f t="shared" si="1"/>
        <v>0</v>
      </c>
    </row>
    <row r="134" spans="1:6" s="6" customFormat="1" ht="12">
      <c r="A134" s="13"/>
      <c r="B134" s="11">
        <v>599</v>
      </c>
      <c r="C134" s="8" t="s">
        <v>230</v>
      </c>
      <c r="D134" s="9">
        <f>SUM(D135:D136)</f>
        <v>27318880</v>
      </c>
      <c r="F134" s="9">
        <f t="shared" si="1"/>
        <v>27318880</v>
      </c>
    </row>
    <row r="135" spans="1:7" s="6" customFormat="1" ht="18.75">
      <c r="A135" s="13">
        <v>107</v>
      </c>
      <c r="B135" s="10">
        <v>59903</v>
      </c>
      <c r="C135" s="6" t="s">
        <v>224</v>
      </c>
      <c r="D135" s="9">
        <v>27318880</v>
      </c>
      <c r="E135" s="9"/>
      <c r="F135" s="9">
        <f aca="true" t="shared" si="2" ref="F135:F153">+D135-E135</f>
        <v>27318880</v>
      </c>
      <c r="G135" s="21">
        <f>+G136/D120*100</f>
        <v>0</v>
      </c>
    </row>
    <row r="136" spans="1:7" s="6" customFormat="1" ht="12">
      <c r="A136" s="13">
        <v>106</v>
      </c>
      <c r="B136" s="10">
        <v>59999</v>
      </c>
      <c r="C136" s="6" t="s">
        <v>225</v>
      </c>
      <c r="D136" s="9"/>
      <c r="F136" s="9">
        <f t="shared" si="2"/>
        <v>0</v>
      </c>
      <c r="G136" s="9">
        <f>SUM(E122:E136)</f>
        <v>0</v>
      </c>
    </row>
    <row r="137" spans="2:7" s="6" customFormat="1" ht="12">
      <c r="B137" s="10"/>
      <c r="D137" s="9"/>
      <c r="F137" s="9">
        <f t="shared" si="2"/>
        <v>0</v>
      </c>
      <c r="G137" s="9" t="s">
        <v>116</v>
      </c>
    </row>
    <row r="138" spans="2:6" s="6" customFormat="1" ht="12">
      <c r="B138" s="3" t="s">
        <v>121</v>
      </c>
      <c r="C138" s="4" t="s">
        <v>83</v>
      </c>
      <c r="D138" s="16">
        <f>+D139+D141+D145+D148+D150+D152</f>
        <v>133440000</v>
      </c>
      <c r="F138" s="9">
        <f t="shared" si="2"/>
        <v>133440000</v>
      </c>
    </row>
    <row r="139" spans="2:7" s="6" customFormat="1" ht="12">
      <c r="B139" s="11">
        <v>601</v>
      </c>
      <c r="C139" s="8" t="s">
        <v>115</v>
      </c>
      <c r="D139" s="9">
        <f>SUM(D140)</f>
        <v>90493483</v>
      </c>
      <c r="F139" s="9">
        <f t="shared" si="2"/>
        <v>90493483</v>
      </c>
      <c r="G139" s="6" t="s">
        <v>116</v>
      </c>
    </row>
    <row r="140" spans="1:7" s="6" customFormat="1" ht="12">
      <c r="A140" s="13" t="s">
        <v>204</v>
      </c>
      <c r="B140" s="10">
        <v>60103</v>
      </c>
      <c r="C140" s="6" t="s">
        <v>84</v>
      </c>
      <c r="D140" s="9">
        <v>90493483</v>
      </c>
      <c r="E140" s="9"/>
      <c r="F140" s="9">
        <f t="shared" si="2"/>
        <v>90493483</v>
      </c>
      <c r="G140" s="26" t="s">
        <v>116</v>
      </c>
    </row>
    <row r="141" spans="2:6" s="6" customFormat="1" ht="12">
      <c r="B141" s="11">
        <v>602</v>
      </c>
      <c r="C141" s="8" t="s">
        <v>85</v>
      </c>
      <c r="D141" s="9">
        <f>SUM(D142:D144)</f>
        <v>1250000</v>
      </c>
      <c r="F141" s="9">
        <f t="shared" si="2"/>
        <v>1250000</v>
      </c>
    </row>
    <row r="142" spans="1:6" s="6" customFormat="1" ht="12">
      <c r="A142" s="13" t="s">
        <v>205</v>
      </c>
      <c r="B142" s="10">
        <v>60201</v>
      </c>
      <c r="C142" s="6" t="s">
        <v>86</v>
      </c>
      <c r="D142" s="9"/>
      <c r="F142" s="9">
        <f t="shared" si="2"/>
        <v>0</v>
      </c>
    </row>
    <row r="143" spans="1:6" s="6" customFormat="1" ht="12">
      <c r="A143" s="13" t="s">
        <v>206</v>
      </c>
      <c r="B143" s="10">
        <v>60202</v>
      </c>
      <c r="C143" s="6" t="s">
        <v>87</v>
      </c>
      <c r="D143" s="9">
        <v>1250000</v>
      </c>
      <c r="E143" s="9"/>
      <c r="F143" s="9">
        <f>+D143-E143</f>
        <v>1250000</v>
      </c>
    </row>
    <row r="144" spans="1:6" s="6" customFormat="1" ht="12">
      <c r="A144" s="13" t="s">
        <v>207</v>
      </c>
      <c r="B144" s="10">
        <v>60299</v>
      </c>
      <c r="C144" s="6" t="s">
        <v>88</v>
      </c>
      <c r="D144" s="9"/>
      <c r="F144" s="9">
        <f t="shared" si="2"/>
        <v>0</v>
      </c>
    </row>
    <row r="145" spans="2:6" s="6" customFormat="1" ht="12">
      <c r="B145" s="11">
        <v>603</v>
      </c>
      <c r="C145" s="8" t="s">
        <v>89</v>
      </c>
      <c r="D145" s="9">
        <f>SUM(D146:D147)</f>
        <v>38254517</v>
      </c>
      <c r="F145" s="9">
        <f t="shared" si="2"/>
        <v>38254517</v>
      </c>
    </row>
    <row r="146" spans="1:7" s="6" customFormat="1" ht="12">
      <c r="A146" s="13" t="s">
        <v>208</v>
      </c>
      <c r="B146" s="10">
        <v>60301</v>
      </c>
      <c r="C146" s="6" t="s">
        <v>90</v>
      </c>
      <c r="D146" s="9">
        <v>23254517</v>
      </c>
      <c r="E146" s="9"/>
      <c r="F146" s="9">
        <f t="shared" si="2"/>
        <v>23254517</v>
      </c>
      <c r="G146" s="6" t="s">
        <v>116</v>
      </c>
    </row>
    <row r="147" spans="1:6" s="6" customFormat="1" ht="12">
      <c r="A147" s="13">
        <v>97</v>
      </c>
      <c r="B147" s="10">
        <v>60399</v>
      </c>
      <c r="C147" s="6" t="s">
        <v>213</v>
      </c>
      <c r="D147" s="9">
        <v>15000000</v>
      </c>
      <c r="E147" s="9"/>
      <c r="F147" s="9">
        <f t="shared" si="2"/>
        <v>15000000</v>
      </c>
    </row>
    <row r="148" spans="2:6" s="6" customFormat="1" ht="12">
      <c r="B148" s="11">
        <v>604</v>
      </c>
      <c r="C148" s="8" t="s">
        <v>94</v>
      </c>
      <c r="D148" s="9"/>
      <c r="F148" s="9">
        <f t="shared" si="2"/>
        <v>0</v>
      </c>
    </row>
    <row r="149" spans="1:6" s="6" customFormat="1" ht="12">
      <c r="A149" s="13" t="s">
        <v>209</v>
      </c>
      <c r="B149" s="10">
        <v>60402</v>
      </c>
      <c r="C149" s="6" t="s">
        <v>91</v>
      </c>
      <c r="D149" s="9"/>
      <c r="E149" s="9"/>
      <c r="F149" s="9">
        <f t="shared" si="2"/>
        <v>0</v>
      </c>
    </row>
    <row r="150" spans="2:7" s="6" customFormat="1" ht="18.75">
      <c r="B150" s="11">
        <v>606</v>
      </c>
      <c r="C150" s="8" t="s">
        <v>125</v>
      </c>
      <c r="D150" s="9">
        <f>+D151</f>
        <v>300000</v>
      </c>
      <c r="E150" s="9"/>
      <c r="F150" s="9">
        <f t="shared" si="2"/>
        <v>300000</v>
      </c>
      <c r="G150" s="21">
        <f>+G151/D138*100</f>
        <v>0</v>
      </c>
    </row>
    <row r="151" spans="1:7" s="6" customFormat="1" ht="12">
      <c r="A151" s="13" t="s">
        <v>210</v>
      </c>
      <c r="B151" s="10">
        <v>60601</v>
      </c>
      <c r="C151" s="6" t="s">
        <v>126</v>
      </c>
      <c r="D151" s="9">
        <v>300000</v>
      </c>
      <c r="E151" s="9"/>
      <c r="F151" s="9">
        <f t="shared" si="2"/>
        <v>300000</v>
      </c>
      <c r="G151" s="9">
        <f>SUM(E140:E153)</f>
        <v>0</v>
      </c>
    </row>
    <row r="152" spans="1:7" s="6" customFormat="1" ht="12">
      <c r="A152" s="13"/>
      <c r="B152" s="11">
        <v>607</v>
      </c>
      <c r="C152" s="8" t="s">
        <v>239</v>
      </c>
      <c r="D152" s="9">
        <f>SUM(D153)</f>
        <v>3142000</v>
      </c>
      <c r="E152" s="9"/>
      <c r="F152" s="9">
        <f t="shared" si="2"/>
        <v>3142000</v>
      </c>
      <c r="G152" s="9"/>
    </row>
    <row r="153" spans="1:7" s="6" customFormat="1" ht="12">
      <c r="A153" s="13">
        <v>116</v>
      </c>
      <c r="B153" s="10">
        <v>60701</v>
      </c>
      <c r="C153" s="6" t="s">
        <v>240</v>
      </c>
      <c r="D153" s="9">
        <v>3142000</v>
      </c>
      <c r="E153" s="9"/>
      <c r="F153" s="9">
        <f t="shared" si="2"/>
        <v>3142000</v>
      </c>
      <c r="G153" s="9"/>
    </row>
    <row r="154" spans="1:7" s="6" customFormat="1" ht="12">
      <c r="A154" s="13"/>
      <c r="B154" s="10"/>
      <c r="D154" s="9"/>
      <c r="E154" s="9"/>
      <c r="F154" s="9"/>
      <c r="G154" s="9"/>
    </row>
    <row r="155" spans="3:7" s="6" customFormat="1" ht="20.25">
      <c r="C155" s="31" t="s">
        <v>242</v>
      </c>
      <c r="D155" s="12">
        <f>+D138+D120+D87+D31+D4</f>
        <v>6290000000</v>
      </c>
      <c r="E155" s="12"/>
      <c r="F155" s="12">
        <f>+D155-E155</f>
        <v>6290000000</v>
      </c>
      <c r="G155" s="9" t="s">
        <v>116</v>
      </c>
    </row>
    <row r="156" spans="4:6" ht="12.75">
      <c r="D156" s="1" t="s">
        <v>116</v>
      </c>
      <c r="E156" s="9"/>
      <c r="F156" s="17" t="s">
        <v>116</v>
      </c>
    </row>
    <row r="157" spans="3:7" ht="12.75">
      <c r="C157" t="s">
        <v>116</v>
      </c>
      <c r="D157" s="1" t="s">
        <v>116</v>
      </c>
      <c r="E157" s="9"/>
      <c r="F157" s="9">
        <f>+E155/D155*100</f>
        <v>0</v>
      </c>
      <c r="G157" s="9" t="s">
        <v>116</v>
      </c>
    </row>
    <row r="158" spans="3:7" ht="12.75">
      <c r="C158" t="s">
        <v>116</v>
      </c>
      <c r="D158" s="1" t="s">
        <v>116</v>
      </c>
      <c r="E158" s="9"/>
      <c r="F158" s="9" t="s">
        <v>116</v>
      </c>
      <c r="G158" s="28" t="s">
        <v>116</v>
      </c>
    </row>
    <row r="159" spans="4:7" ht="12.75">
      <c r="D159" s="1" t="s">
        <v>116</v>
      </c>
      <c r="E159" s="9"/>
      <c r="F159" s="9" t="s">
        <v>116</v>
      </c>
      <c r="G159" s="1" t="s">
        <v>116</v>
      </c>
    </row>
    <row r="160" spans="4:7" ht="12.75">
      <c r="D160" s="1" t="s">
        <v>116</v>
      </c>
      <c r="E160" s="9"/>
      <c r="F160" s="9" t="s">
        <v>116</v>
      </c>
      <c r="G160" s="1" t="s">
        <v>116</v>
      </c>
    </row>
    <row r="161" spans="4:7" ht="12.75">
      <c r="D161" s="1" t="s">
        <v>116</v>
      </c>
      <c r="E161" s="9"/>
      <c r="F161" s="9" t="s">
        <v>116</v>
      </c>
      <c r="G161" s="1" t="s">
        <v>116</v>
      </c>
    </row>
    <row r="162" spans="4:7" ht="12.75">
      <c r="D162" s="1" t="s">
        <v>116</v>
      </c>
      <c r="E162" s="9"/>
      <c r="F162" s="9" t="s">
        <v>116</v>
      </c>
      <c r="G162" s="25" t="s">
        <v>116</v>
      </c>
    </row>
    <row r="163" spans="4:7" ht="12.75">
      <c r="D163" s="1" t="s">
        <v>116</v>
      </c>
      <c r="E163" s="9"/>
      <c r="F163" s="9" t="s">
        <v>116</v>
      </c>
      <c r="G163" s="25"/>
    </row>
    <row r="164" spans="4:7" ht="12.75">
      <c r="D164" s="1" t="s">
        <v>116</v>
      </c>
      <c r="E164" s="9"/>
      <c r="F164" s="9" t="s">
        <v>116</v>
      </c>
      <c r="G164" t="s">
        <v>116</v>
      </c>
    </row>
    <row r="165" spans="4:7" ht="12.75">
      <c r="D165"/>
      <c r="E165" s="9"/>
      <c r="F165" s="23" t="s">
        <v>116</v>
      </c>
      <c r="G165" t="s">
        <v>116</v>
      </c>
    </row>
    <row r="166" spans="4:7" ht="12.75">
      <c r="D166"/>
      <c r="E166" s="15"/>
      <c r="F166" s="23" t="s">
        <v>116</v>
      </c>
      <c r="G166" t="s">
        <v>116</v>
      </c>
    </row>
    <row r="167" spans="4:7" ht="12.75">
      <c r="D167" t="s">
        <v>116</v>
      </c>
      <c r="E167" s="15"/>
      <c r="F167" s="23" t="s">
        <v>116</v>
      </c>
      <c r="G167" t="s">
        <v>116</v>
      </c>
    </row>
    <row r="168" spans="4:7" ht="12.75">
      <c r="D168"/>
      <c r="E168" s="9"/>
      <c r="F168" s="23" t="s">
        <v>116</v>
      </c>
      <c r="G168" t="s">
        <v>116</v>
      </c>
    </row>
    <row r="169" spans="4:7" ht="12.75">
      <c r="D169" t="s">
        <v>116</v>
      </c>
      <c r="E169" s="9"/>
      <c r="F169" s="23" t="s">
        <v>116</v>
      </c>
      <c r="G169" t="s">
        <v>116</v>
      </c>
    </row>
    <row r="170" spans="4:7" ht="12.75">
      <c r="D170" t="s">
        <v>116</v>
      </c>
      <c r="E170" s="9"/>
      <c r="F170" s="23" t="s">
        <v>116</v>
      </c>
      <c r="G170" t="s">
        <v>116</v>
      </c>
    </row>
    <row r="171" spans="4:7" ht="12.75">
      <c r="D171" s="1" t="s">
        <v>116</v>
      </c>
      <c r="E171" s="9"/>
      <c r="F171" s="23" t="s">
        <v>116</v>
      </c>
      <c r="G171" t="s">
        <v>116</v>
      </c>
    </row>
    <row r="172" spans="4:7" ht="12.75">
      <c r="D172" s="1" t="s">
        <v>116</v>
      </c>
      <c r="E172" s="9"/>
      <c r="F172" s="23" t="s">
        <v>116</v>
      </c>
      <c r="G172" t="s">
        <v>116</v>
      </c>
    </row>
    <row r="173" spans="3:7" ht="12.75">
      <c r="C173" t="s">
        <v>116</v>
      </c>
      <c r="D173" s="1" t="s">
        <v>116</v>
      </c>
      <c r="E173" s="9"/>
      <c r="F173" s="23" t="s">
        <v>116</v>
      </c>
      <c r="G173" t="s">
        <v>116</v>
      </c>
    </row>
    <row r="174" spans="3:7" ht="12.75">
      <c r="C174" s="29" t="s">
        <v>116</v>
      </c>
      <c r="D174" s="1" t="s">
        <v>116</v>
      </c>
      <c r="E174" s="9"/>
      <c r="F174" s="23" t="s">
        <v>116</v>
      </c>
      <c r="G174" t="s">
        <v>116</v>
      </c>
    </row>
    <row r="175" spans="3:7" ht="12.75">
      <c r="C175" t="s">
        <v>116</v>
      </c>
      <c r="D175" s="1" t="s">
        <v>116</v>
      </c>
      <c r="E175" s="9"/>
      <c r="F175" s="23" t="s">
        <v>116</v>
      </c>
      <c r="G175" t="s">
        <v>116</v>
      </c>
    </row>
    <row r="176" spans="3:7" ht="12.75">
      <c r="C176" s="27" t="s">
        <v>116</v>
      </c>
      <c r="D176" s="1" t="s">
        <v>116</v>
      </c>
      <c r="E176" s="9"/>
      <c r="F176" s="23" t="s">
        <v>116</v>
      </c>
      <c r="G176" t="s">
        <v>116</v>
      </c>
    </row>
    <row r="177" spans="4:6" ht="12.75">
      <c r="D177" s="1" t="s">
        <v>116</v>
      </c>
      <c r="E177" s="9"/>
      <c r="F177" s="18" t="s">
        <v>116</v>
      </c>
    </row>
    <row r="178" spans="4:6" ht="12.75">
      <c r="D178" s="1" t="s">
        <v>116</v>
      </c>
      <c r="E178" s="9"/>
      <c r="F178" s="18" t="s">
        <v>116</v>
      </c>
    </row>
    <row r="179" spans="3:5" ht="12.75">
      <c r="C179" s="15" t="s">
        <v>116</v>
      </c>
      <c r="D179" s="1" t="s">
        <v>116</v>
      </c>
      <c r="E179" s="9"/>
    </row>
    <row r="180" spans="3:7" ht="12.75">
      <c r="C180" s="15" t="s">
        <v>116</v>
      </c>
      <c r="D180" s="1" t="s">
        <v>116</v>
      </c>
      <c r="E180" s="9"/>
      <c r="F180" s="23" t="s">
        <v>116</v>
      </c>
      <c r="G180" t="s">
        <v>116</v>
      </c>
    </row>
    <row r="181" spans="3:6" ht="12.75">
      <c r="C181" s="20" t="s">
        <v>116</v>
      </c>
      <c r="D181" s="1" t="s">
        <v>116</v>
      </c>
      <c r="E181" s="9"/>
      <c r="F181" s="23" t="s">
        <v>116</v>
      </c>
    </row>
    <row r="182" spans="4:6" ht="12.75">
      <c r="D182" s="1" t="s">
        <v>116</v>
      </c>
      <c r="E182" s="9"/>
      <c r="F182" s="23" t="s">
        <v>116</v>
      </c>
    </row>
    <row r="183" spans="4:6" ht="12.75">
      <c r="D183" s="1" t="s">
        <v>116</v>
      </c>
      <c r="E183" s="9"/>
      <c r="F183" s="24"/>
    </row>
    <row r="184" ht="12.75">
      <c r="E184" s="9"/>
    </row>
    <row r="185" spans="5:6" ht="12.75">
      <c r="E185" s="9"/>
      <c r="F185" s="18" t="s">
        <v>116</v>
      </c>
    </row>
    <row r="186" ht="12.75">
      <c r="E186" s="9"/>
    </row>
    <row r="187" ht="12.75">
      <c r="E187" s="9"/>
    </row>
    <row r="188" ht="12.75">
      <c r="E188" s="9"/>
    </row>
    <row r="189" ht="12.75">
      <c r="E189" s="9"/>
    </row>
    <row r="190" ht="12.75">
      <c r="E190" s="9"/>
    </row>
    <row r="191" ht="12.75">
      <c r="E191" s="9"/>
    </row>
    <row r="405" ht="12.75">
      <c r="D405" s="1" t="s">
        <v>116</v>
      </c>
    </row>
    <row r="406" ht="12.75">
      <c r="D406" s="1" t="s">
        <v>116</v>
      </c>
    </row>
    <row r="407" ht="12.75">
      <c r="D407" s="1" t="s">
        <v>116</v>
      </c>
    </row>
    <row r="408" ht="12.75">
      <c r="D408" s="1" t="s">
        <v>116</v>
      </c>
    </row>
    <row r="409" ht="12.75">
      <c r="D409" s="1" t="s">
        <v>116</v>
      </c>
    </row>
    <row r="410" ht="12.75">
      <c r="D410" s="1" t="s">
        <v>116</v>
      </c>
    </row>
    <row r="411" ht="12.75">
      <c r="D411" s="1" t="s">
        <v>116</v>
      </c>
    </row>
    <row r="412" ht="12.75">
      <c r="D412" s="1" t="s">
        <v>116</v>
      </c>
    </row>
    <row r="413" ht="12.75">
      <c r="D413" s="1" t="s">
        <v>116</v>
      </c>
    </row>
    <row r="508" ht="12.75">
      <c r="D508" s="1" t="s">
        <v>116</v>
      </c>
    </row>
    <row r="509" ht="12.75">
      <c r="D509" s="1" t="s">
        <v>116</v>
      </c>
    </row>
    <row r="510" ht="12.75">
      <c r="D510" s="1" t="s">
        <v>116</v>
      </c>
    </row>
  </sheetData>
  <sheetProtection/>
  <printOptions/>
  <pageMargins left="0.39" right="0.75" top="1" bottom="1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DEFENSORIA DE LOS HABITANTES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DEFENSORIA DE LOS HABITANTES</dc:creator>
  <cp:keywords/>
  <dc:description/>
  <cp:lastModifiedBy>Francisco</cp:lastModifiedBy>
  <cp:lastPrinted>2018-11-12T13:01:09Z</cp:lastPrinted>
  <dcterms:created xsi:type="dcterms:W3CDTF">2005-11-17T18:55:47Z</dcterms:created>
  <dcterms:modified xsi:type="dcterms:W3CDTF">2020-01-16T18:50:07Z</dcterms:modified>
  <cp:category/>
  <cp:version/>
  <cp:contentType/>
  <cp:contentStatus/>
</cp:coreProperties>
</file>