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<sst xmlns="http://schemas.openxmlformats.org/spreadsheetml/2006/main" count="235" uniqueCount="157">
  <si>
    <t>Estado de Situación y Evolución de Bienes</t>
  </si>
  <si>
    <t>En miles de colones</t>
  </si>
  <si>
    <t>Cuenta</t>
  </si>
  <si>
    <t>Descripción(*)</t>
  </si>
  <si>
    <t xml:space="preserve">Saldos al Inicio  </t>
  </si>
  <si>
    <t>Movimientos en el ejercicio</t>
  </si>
  <si>
    <t>Saldos al cierre</t>
  </si>
  <si>
    <t>Depreciaciones / Agotamiento / Amortizaciones</t>
  </si>
  <si>
    <t>Valores residuales al cierre</t>
  </si>
  <si>
    <t>Valores de Origen</t>
  </si>
  <si>
    <t>Mejoras
Inversiones</t>
  </si>
  <si>
    <t>Revaluaciones</t>
  </si>
  <si>
    <t>Deterioros</t>
  </si>
  <si>
    <t>Totales al inicio</t>
  </si>
  <si>
    <t>Altas</t>
  </si>
  <si>
    <t>Bajas</t>
  </si>
  <si>
    <t>Otros Movimientos</t>
  </si>
  <si>
    <t>Totales Movimientos del Ejercicio</t>
  </si>
  <si>
    <t>Acumuladas al inicio</t>
  </si>
  <si>
    <t>Incrementos</t>
  </si>
  <si>
    <t>Del ejercicio</t>
  </si>
  <si>
    <t>Acumuladas al cierre</t>
  </si>
  <si>
    <t>1.2.5.</t>
  </si>
  <si>
    <t>BIENES NO CONCESIONADOS</t>
  </si>
  <si>
    <t>1.2.5.01</t>
  </si>
  <si>
    <t xml:space="preserve">Propiedades, planta y equipos explotados </t>
  </si>
  <si>
    <t>1.2.5.01.01.</t>
  </si>
  <si>
    <t xml:space="preserve"> Tierras y terrenos</t>
  </si>
  <si>
    <t xml:space="preserve"> </t>
  </si>
  <si>
    <t>1.2.5.01.02.</t>
  </si>
  <si>
    <t xml:space="preserve"> Edificios</t>
  </si>
  <si>
    <t>1.2.5.01.03.</t>
  </si>
  <si>
    <t xml:space="preserve"> Maquinaria y equipos para la  producción</t>
  </si>
  <si>
    <t>1.2.5.01.04.</t>
  </si>
  <si>
    <t xml:space="preserve"> Equipos de transporte, tracción y elevación</t>
  </si>
  <si>
    <t>1.2.5.01.05.</t>
  </si>
  <si>
    <t xml:space="preserve"> Equipos de comunicación</t>
  </si>
  <si>
    <t>1.2.5.01.06.</t>
  </si>
  <si>
    <t xml:space="preserve"> Equipos y mobiliario de oficina</t>
  </si>
  <si>
    <t>1.2.5.01.07.</t>
  </si>
  <si>
    <t xml:space="preserve"> Equipos para computación</t>
  </si>
  <si>
    <t>1.2.5.01.08.</t>
  </si>
  <si>
    <t xml:space="preserve"> Equipos sanitario, de laboratorio e investigación</t>
  </si>
  <si>
    <t>1.2.5.01.09.</t>
  </si>
  <si>
    <t xml:space="preserve"> Equipos y mobiliario educacional, deportivo y recreativo</t>
  </si>
  <si>
    <t>1.2.5.01.10.</t>
  </si>
  <si>
    <t xml:space="preserve"> Equipos de seguridad, orden, vigilancia y control público</t>
  </si>
  <si>
    <t>1.2.5.01.11.</t>
  </si>
  <si>
    <t>Semovientes</t>
  </si>
  <si>
    <t>1.2.5.01.99.</t>
  </si>
  <si>
    <t xml:space="preserve"> Maquinarias, equipos y mobiliarios diversos</t>
  </si>
  <si>
    <t>1.2.5.02</t>
  </si>
  <si>
    <t>Propiedades de inversión</t>
  </si>
  <si>
    <t>1.2.5.02.01.</t>
  </si>
  <si>
    <t>1.2.5.02.02.</t>
  </si>
  <si>
    <t>1.2.5.03</t>
  </si>
  <si>
    <t>Activos Biológicos no concesionados</t>
  </si>
  <si>
    <t>1.2.5.03.01.</t>
  </si>
  <si>
    <t xml:space="preserve"> Plantas y árboles</t>
  </si>
  <si>
    <t>1.2.5.03.02.</t>
  </si>
  <si>
    <t xml:space="preserve"> Semovientes</t>
  </si>
  <si>
    <t>1.2.5.04</t>
  </si>
  <si>
    <t>Bienes de infraestructura y de beneficio y uso público en servicio</t>
  </si>
  <si>
    <t>1.2.5.04.01.</t>
  </si>
  <si>
    <t xml:space="preserve"> Vias de comunicación terrestre</t>
  </si>
  <si>
    <t>1.2.5.04.02.</t>
  </si>
  <si>
    <t xml:space="preserve"> Obras marítimas y fluviales</t>
  </si>
  <si>
    <t>1.2.5.04.03.</t>
  </si>
  <si>
    <t xml:space="preserve"> Centrales y redes de comunicación y energía</t>
  </si>
  <si>
    <t>1.2.5.04.99.</t>
  </si>
  <si>
    <t xml:space="preserve"> Otros bienes de infraestructura y de beneficio y uso público en servicio</t>
  </si>
  <si>
    <t>1.2.5.05</t>
  </si>
  <si>
    <t>Bienes históricos y culturales</t>
  </si>
  <si>
    <t>1.2.5.05.01.</t>
  </si>
  <si>
    <t xml:space="preserve"> Inmuebles históricos y culturales</t>
  </si>
  <si>
    <t>1.2.5.05.02.</t>
  </si>
  <si>
    <t xml:space="preserve"> Piezas y obras históricas y de colección</t>
  </si>
  <si>
    <t>1.2.5.05.99.</t>
  </si>
  <si>
    <t xml:space="preserve"> Otros bienes históricos y culturales</t>
  </si>
  <si>
    <t>1.2.5.06</t>
  </si>
  <si>
    <t>Recursos naturales en explotación</t>
  </si>
  <si>
    <t>1.2.5.06.01.</t>
  </si>
  <si>
    <t xml:space="preserve"> Recursos naturales no renovables</t>
  </si>
  <si>
    <t>1.2.5.06.02.</t>
  </si>
  <si>
    <t xml:space="preserve"> Recursos naturales renovables</t>
  </si>
  <si>
    <t>1.2.5.07</t>
  </si>
  <si>
    <t>Recursos naturales en conservación</t>
  </si>
  <si>
    <t>1.2.5.07.01.</t>
  </si>
  <si>
    <t>1.2.5.07.02.</t>
  </si>
  <si>
    <t>1.2.5.08</t>
  </si>
  <si>
    <t>Bienes intangibles</t>
  </si>
  <si>
    <t>1.2.5.08.01.</t>
  </si>
  <si>
    <t>Patentes y marcas registradas</t>
  </si>
  <si>
    <t>1.2.5.08.02.</t>
  </si>
  <si>
    <t>Derechos de autor</t>
  </si>
  <si>
    <t>1.2.5.08.03.</t>
  </si>
  <si>
    <t>Software y programas</t>
  </si>
  <si>
    <t>1.2.5.08.99.</t>
  </si>
  <si>
    <t>Otros bienes intangibles</t>
  </si>
  <si>
    <t>1.2.5.99</t>
  </si>
  <si>
    <t>Bienes no concesionados en proceso de producción</t>
  </si>
  <si>
    <t>1.2.5.99.01</t>
  </si>
  <si>
    <t>Propiedades, planta y equipo</t>
  </si>
  <si>
    <t>1.2.5.99.04</t>
  </si>
  <si>
    <t>Bienes de infraestructura y de beneficio y uso público</t>
  </si>
  <si>
    <t>1.2.5.99.05</t>
  </si>
  <si>
    <t>Bienes culturales</t>
  </si>
  <si>
    <t>1.2.5.99.08</t>
  </si>
  <si>
    <t>SUBTOTALES BIENES NO CONCESIONADOS</t>
  </si>
  <si>
    <t>1.2.6</t>
  </si>
  <si>
    <t>BIENES CONCESIONADOS</t>
  </si>
  <si>
    <t>1.2.6.01</t>
  </si>
  <si>
    <t>Propiedades, planta y equipos</t>
  </si>
  <si>
    <t>1.2.6.01.01</t>
  </si>
  <si>
    <t>1.2.6.01.02</t>
  </si>
  <si>
    <t>1.2.6.01.03</t>
  </si>
  <si>
    <t>1.2.6.01.04</t>
  </si>
  <si>
    <t>1.2.6.01.05</t>
  </si>
  <si>
    <t>1.2.6.01.06</t>
  </si>
  <si>
    <t>1.2.6.01.07</t>
  </si>
  <si>
    <t>1.2.6.01.08</t>
  </si>
  <si>
    <t>1.2.6.01.09</t>
  </si>
  <si>
    <t>1.2.6.01.10</t>
  </si>
  <si>
    <t>1.2.6.01.11</t>
  </si>
  <si>
    <t>1.2.6.01.99</t>
  </si>
  <si>
    <t>1.2.6.03</t>
  </si>
  <si>
    <t>Activos biológicos</t>
  </si>
  <si>
    <t>1.2.6.03.01</t>
  </si>
  <si>
    <t>1.2.6.03.02</t>
  </si>
  <si>
    <t>1.2.6.04</t>
  </si>
  <si>
    <t>1.2.6.04.01</t>
  </si>
  <si>
    <t>1.2.6.04.02</t>
  </si>
  <si>
    <t>1.2.6.04.03</t>
  </si>
  <si>
    <t>1.2.6.04.99</t>
  </si>
  <si>
    <t>1.2.6.06</t>
  </si>
  <si>
    <t>Recursos naturales</t>
  </si>
  <si>
    <t>1.2.6.06.01</t>
  </si>
  <si>
    <t>1.2.6.06.02</t>
  </si>
  <si>
    <t>1.2.6.08</t>
  </si>
  <si>
    <t>1.2.6.08.01</t>
  </si>
  <si>
    <t>1.2.6.08.02</t>
  </si>
  <si>
    <t>1.2.6.08.03</t>
  </si>
  <si>
    <t>1.2.6.08.99</t>
  </si>
  <si>
    <t>1.2.6.99</t>
  </si>
  <si>
    <t>Bienes concesionados en proceso de producción</t>
  </si>
  <si>
    <t>1.2.6.99.01</t>
  </si>
  <si>
    <t>1.2.6.99.04</t>
  </si>
  <si>
    <t>1.2.6.99.</t>
  </si>
  <si>
    <t>1.2.6.99.08</t>
  </si>
  <si>
    <t>SUBTOTALES BIENES CONCESIONADOS</t>
  </si>
  <si>
    <t>TOTALES</t>
  </si>
  <si>
    <t xml:space="preserve">Elaborado por:                                                               </t>
  </si>
  <si>
    <t>Revisado por:</t>
  </si>
  <si>
    <t>Aprobado por:</t>
  </si>
  <si>
    <t>DEFENSORIA D ELOS HABITANTES DE LA REPUBLICA</t>
  </si>
  <si>
    <t>AL 28 DE FEBRERO DEL 2021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</si>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</sst>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b/>
      <i/>
      <u val="single"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i/>
      <sz val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 Narrow"/>
      <family val="2"/>
    </font>
    <font>
      <sz val="11"/>
      <color indexed="9"/>
      <name val="Arial Narrow"/>
      <family val="2"/>
    </font>
    <font>
      <b/>
      <sz val="10"/>
      <color indexed="9"/>
      <name val="Arial Narrow"/>
      <family val="2"/>
    </font>
    <font>
      <b/>
      <u val="single"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63"/>
      <name val="Arial Narrow"/>
      <family val="2"/>
    </font>
    <font>
      <b/>
      <u val="single"/>
      <sz val="12"/>
      <color indexed="9"/>
      <name val="Arial Narrow"/>
      <family val="2"/>
    </font>
    <font>
      <b/>
      <sz val="12"/>
      <color indexed="9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10"/>
      <color theme="0"/>
      <name val="Arial Narrow"/>
      <family val="2"/>
    </font>
    <font>
      <b/>
      <u val="single"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3" tint="-0.24997000396251678"/>
      <name val="Arial Narrow"/>
      <family val="2"/>
    </font>
    <font>
      <b/>
      <sz val="12"/>
      <color theme="0"/>
      <name val="Arial Narrow"/>
      <family val="2"/>
    </font>
    <font>
      <sz val="10"/>
      <color theme="1"/>
      <name val="Arial Narrow"/>
      <family val="2"/>
    </font>
    <font>
      <sz val="11"/>
      <color theme="0"/>
      <name val="Arial Narrow"/>
      <family val="2"/>
    </font>
    <font>
      <b/>
      <u val="single"/>
      <sz val="12"/>
      <color theme="0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E2EAF2"/>
        <bgColor indexed="64"/>
      </patternFill>
    </fill>
    <fill>
      <patternFill patternType="solid">
        <fgColor rgb="FFC3D4E7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vertical="center"/>
    </xf>
    <xf numFmtId="0" fontId="51" fillId="33" borderId="12" xfId="0" applyFont="1" applyFill="1" applyBorder="1" applyAlignment="1">
      <alignment vertical="center" wrapText="1"/>
    </xf>
    <xf numFmtId="4" fontId="52" fillId="33" borderId="13" xfId="0" applyNumberFormat="1" applyFont="1" applyFill="1" applyBorder="1" applyAlignment="1">
      <alignment horizontal="right" vertical="center"/>
    </xf>
    <xf numFmtId="0" fontId="52" fillId="33" borderId="13" xfId="0" applyFont="1" applyFill="1" applyBorder="1" applyAlignment="1">
      <alignment horizontal="right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vertical="center"/>
    </xf>
    <xf numFmtId="0" fontId="51" fillId="34" borderId="11" xfId="0" applyFont="1" applyFill="1" applyBorder="1" applyAlignment="1">
      <alignment vertical="center" wrapText="1"/>
    </xf>
    <xf numFmtId="4" fontId="51" fillId="34" borderId="11" xfId="0" applyNumberFormat="1" applyFont="1" applyFill="1" applyBorder="1" applyAlignment="1">
      <alignment horizontal="right" vertical="center"/>
    </xf>
    <xf numFmtId="4" fontId="51" fillId="34" borderId="11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4" fontId="4" fillId="0" borderId="11" xfId="47" applyNumberFormat="1" applyFont="1" applyFill="1" applyBorder="1" applyAlignment="1">
      <alignment horizontal="right" vertical="center"/>
    </xf>
    <xf numFmtId="4" fontId="4" fillId="0" borderId="11" xfId="47" applyNumberFormat="1" applyFont="1" applyFill="1" applyBorder="1" applyAlignment="1">
      <alignment horizontal="center" vertical="center"/>
    </xf>
    <xf numFmtId="4" fontId="4" fillId="35" borderId="11" xfId="47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right" vertical="center"/>
    </xf>
    <xf numFmtId="4" fontId="4" fillId="36" borderId="11" xfId="43" applyNumberFormat="1" applyFont="1" applyFill="1" applyBorder="1" applyAlignment="1">
      <alignment horizontal="center" vertical="center"/>
    </xf>
    <xf numFmtId="4" fontId="4" fillId="37" borderId="11" xfId="43" applyNumberFormat="1" applyFont="1" applyFill="1" applyBorder="1" applyAlignment="1">
      <alignment horizontal="center" vertical="center"/>
    </xf>
    <xf numFmtId="4" fontId="4" fillId="35" borderId="11" xfId="47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4" fontId="54" fillId="38" borderId="11" xfId="47" applyNumberFormat="1" applyFont="1" applyFill="1" applyBorder="1" applyAlignment="1">
      <alignment horizontal="right" vertical="center"/>
    </xf>
    <xf numFmtId="4" fontId="54" fillId="38" borderId="11" xfId="47" applyNumberFormat="1" applyFont="1" applyFill="1" applyBorder="1" applyAlignment="1">
      <alignment horizontal="center" vertical="center"/>
    </xf>
    <xf numFmtId="0" fontId="53" fillId="39" borderId="12" xfId="0" applyFont="1" applyFill="1" applyBorder="1" applyAlignment="1">
      <alignment vertical="center"/>
    </xf>
    <xf numFmtId="0" fontId="4" fillId="39" borderId="13" xfId="0" applyFont="1" applyFill="1" applyBorder="1" applyAlignment="1">
      <alignment vertical="center" wrapText="1"/>
    </xf>
    <xf numFmtId="4" fontId="4" fillId="39" borderId="13" xfId="47" applyNumberFormat="1" applyFont="1" applyFill="1" applyBorder="1" applyAlignment="1">
      <alignment horizontal="right" vertical="center"/>
    </xf>
    <xf numFmtId="4" fontId="4" fillId="39" borderId="13" xfId="47" applyNumberFormat="1" applyFont="1" applyFill="1" applyBorder="1" applyAlignment="1">
      <alignment horizontal="center" vertical="center"/>
    </xf>
    <xf numFmtId="4" fontId="52" fillId="39" borderId="13" xfId="43" applyNumberFormat="1" applyFont="1" applyFill="1" applyBorder="1" applyAlignment="1">
      <alignment horizontal="center" vertical="center"/>
    </xf>
    <xf numFmtId="4" fontId="54" fillId="40" borderId="11" xfId="47" applyNumberFormat="1" applyFont="1" applyFill="1" applyBorder="1" applyAlignment="1">
      <alignment horizontal="right" vertical="center"/>
    </xf>
    <xf numFmtId="4" fontId="54" fillId="40" borderId="11" xfId="47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5" fillId="2" borderId="0" xfId="0" applyFont="1" applyFill="1" applyAlignment="1">
      <alignment vertical="center"/>
    </xf>
    <xf numFmtId="0" fontId="55" fillId="2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56" fillId="41" borderId="11" xfId="28" applyFont="1" applyFill="1" applyBorder="1" applyAlignment="1">
      <alignment horizontal="center" vertical="center" wrapText="1"/>
    </xf>
    <xf numFmtId="0" fontId="57" fillId="42" borderId="11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56" fillId="41" borderId="11" xfId="42" applyFont="1" applyFill="1" applyBorder="1" applyAlignment="1">
      <alignment horizontal="center" vertical="center" wrapText="1"/>
    </xf>
    <xf numFmtId="0" fontId="56" fillId="4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6" fillId="41" borderId="11" xfId="0" applyFont="1" applyFill="1" applyBorder="1" applyAlignment="1">
      <alignment horizontal="center" vertical="center"/>
    </xf>
    <xf numFmtId="0" fontId="56" fillId="43" borderId="12" xfId="0" applyFont="1" applyFill="1" applyBorder="1" applyAlignment="1">
      <alignment horizontal="center" vertical="center" wrapText="1"/>
    </xf>
    <xf numFmtId="0" fontId="56" fillId="43" borderId="13" xfId="0" applyFont="1" applyFill="1" applyBorder="1" applyAlignment="1">
      <alignment horizontal="center" vertical="center" wrapText="1"/>
    </xf>
    <xf numFmtId="0" fontId="56" fillId="43" borderId="14" xfId="0" applyFont="1" applyFill="1" applyBorder="1" applyAlignment="1">
      <alignment horizontal="center" vertical="center" wrapText="1"/>
    </xf>
    <xf numFmtId="0" fontId="56" fillId="41" borderId="12" xfId="42" applyFont="1" applyFill="1" applyBorder="1" applyAlignment="1">
      <alignment horizontal="center" vertical="center" wrapText="1"/>
    </xf>
    <xf numFmtId="0" fontId="56" fillId="41" borderId="13" xfId="42" applyFont="1" applyFill="1" applyBorder="1" applyAlignment="1">
      <alignment horizontal="center" vertical="center" wrapText="1"/>
    </xf>
    <xf numFmtId="0" fontId="56" fillId="41" borderId="14" xfId="42" applyFont="1" applyFill="1" applyBorder="1" applyAlignment="1">
      <alignment horizontal="center" vertical="center" wrapText="1"/>
    </xf>
    <xf numFmtId="0" fontId="56" fillId="41" borderId="12" xfId="28" applyFont="1" applyFill="1" applyBorder="1" applyAlignment="1">
      <alignment horizontal="center" vertical="center" wrapText="1"/>
    </xf>
    <xf numFmtId="0" fontId="56" fillId="41" borderId="13" xfId="28" applyFont="1" applyFill="1" applyBorder="1" applyAlignment="1">
      <alignment horizontal="center" vertical="center" wrapText="1"/>
    </xf>
    <xf numFmtId="0" fontId="56" fillId="41" borderId="14" xfId="28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3" fontId="0" fillId="0" borderId="0" xfId="47" applyFont="1" applyAlignment="1">
      <alignment/>
    </xf>
    <xf numFmtId="43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8"/>
  <sheetViews>
    <sheetView tabSelected="1" zoomScalePageLayoutView="0" workbookViewId="0" topLeftCell="I85">
      <selection activeCell="W95" sqref="W95"/>
    </sheetView>
  </sheetViews>
  <sheetFormatPr defaultColWidth="11.421875" defaultRowHeight="15"/>
  <cols>
    <col min="2" max="2" width="37.8515625" style="0" customWidth="1"/>
    <col min="5" max="5" width="15.140625" style="0" customWidth="1"/>
    <col min="11" max="11" width="13.8515625" style="0" customWidth="1"/>
    <col min="19" max="19" width="13.00390625" style="0" customWidth="1"/>
    <col min="21" max="21" width="13.57421875" style="0" customWidth="1"/>
    <col min="23" max="23" width="16.8515625" style="0" bestFit="1" customWidth="1"/>
  </cols>
  <sheetData>
    <row r="1" spans="1:21" ht="15.75">
      <c r="A1" s="1"/>
      <c r="B1" s="1"/>
      <c r="C1" s="2"/>
      <c r="D1" s="2"/>
      <c r="E1" s="3"/>
      <c r="F1" s="3"/>
      <c r="G1" s="3"/>
      <c r="H1" s="2"/>
      <c r="I1" s="2"/>
      <c r="J1" s="2"/>
      <c r="K1" s="2"/>
      <c r="L1" s="2"/>
      <c r="M1" s="2"/>
      <c r="N1" s="3"/>
      <c r="O1" s="3"/>
      <c r="P1" s="2"/>
      <c r="Q1" s="2"/>
      <c r="R1" s="2"/>
      <c r="S1" s="3"/>
      <c r="T1" s="3"/>
      <c r="U1" s="3"/>
    </row>
    <row r="2" spans="1:21" ht="15.75">
      <c r="A2" s="52" t="s">
        <v>154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ht="15.75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15.75">
      <c r="A4" s="52" t="s">
        <v>155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15.75">
      <c r="A5" s="53" t="s">
        <v>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1:21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6.5">
      <c r="A7" s="54" t="s">
        <v>2</v>
      </c>
      <c r="B7" s="54" t="s">
        <v>3</v>
      </c>
      <c r="C7" s="55" t="s">
        <v>4</v>
      </c>
      <c r="D7" s="56"/>
      <c r="E7" s="56"/>
      <c r="F7" s="56"/>
      <c r="G7" s="57"/>
      <c r="H7" s="58" t="s">
        <v>5</v>
      </c>
      <c r="I7" s="59"/>
      <c r="J7" s="59"/>
      <c r="K7" s="59"/>
      <c r="L7" s="59"/>
      <c r="M7" s="59"/>
      <c r="N7" s="60"/>
      <c r="O7" s="51" t="s">
        <v>6</v>
      </c>
      <c r="P7" s="61" t="s">
        <v>7</v>
      </c>
      <c r="Q7" s="62"/>
      <c r="R7" s="62"/>
      <c r="S7" s="62"/>
      <c r="T7" s="63"/>
      <c r="U7" s="51" t="s">
        <v>8</v>
      </c>
    </row>
    <row r="8" spans="1:21" ht="15">
      <c r="A8" s="54"/>
      <c r="B8" s="54"/>
      <c r="C8" s="51" t="s">
        <v>9</v>
      </c>
      <c r="D8" s="51" t="s">
        <v>10</v>
      </c>
      <c r="E8" s="51" t="s">
        <v>11</v>
      </c>
      <c r="F8" s="51" t="s">
        <v>12</v>
      </c>
      <c r="G8" s="51" t="s">
        <v>13</v>
      </c>
      <c r="H8" s="50" t="s">
        <v>14</v>
      </c>
      <c r="I8" s="50" t="s">
        <v>15</v>
      </c>
      <c r="J8" s="50" t="s">
        <v>10</v>
      </c>
      <c r="K8" s="50" t="s">
        <v>11</v>
      </c>
      <c r="L8" s="50" t="s">
        <v>12</v>
      </c>
      <c r="M8" s="50" t="s">
        <v>16</v>
      </c>
      <c r="N8" s="50" t="s">
        <v>17</v>
      </c>
      <c r="O8" s="51"/>
      <c r="P8" s="46" t="s">
        <v>18</v>
      </c>
      <c r="Q8" s="46" t="s">
        <v>19</v>
      </c>
      <c r="R8" s="46" t="s">
        <v>15</v>
      </c>
      <c r="S8" s="46" t="s">
        <v>20</v>
      </c>
      <c r="T8" s="46" t="s">
        <v>21</v>
      </c>
      <c r="U8" s="51"/>
    </row>
    <row r="9" spans="1:21" ht="15">
      <c r="A9" s="54"/>
      <c r="B9" s="54"/>
      <c r="C9" s="51"/>
      <c r="D9" s="51"/>
      <c r="E9" s="51"/>
      <c r="F9" s="51"/>
      <c r="G9" s="51"/>
      <c r="H9" s="50"/>
      <c r="I9" s="50"/>
      <c r="J9" s="50"/>
      <c r="K9" s="50"/>
      <c r="L9" s="50"/>
      <c r="M9" s="50"/>
      <c r="N9" s="50"/>
      <c r="O9" s="51"/>
      <c r="P9" s="46"/>
      <c r="Q9" s="46"/>
      <c r="R9" s="46"/>
      <c r="S9" s="46"/>
      <c r="T9" s="46"/>
      <c r="U9" s="51"/>
    </row>
    <row r="10" spans="1:21" ht="15">
      <c r="A10" s="5" t="s">
        <v>22</v>
      </c>
      <c r="B10" s="6" t="s">
        <v>23</v>
      </c>
      <c r="C10" s="7"/>
      <c r="D10" s="8"/>
      <c r="E10" s="9"/>
      <c r="F10" s="9"/>
      <c r="G10" s="9"/>
      <c r="H10" s="8"/>
      <c r="I10" s="8"/>
      <c r="J10" s="8"/>
      <c r="K10" s="8"/>
      <c r="L10" s="8"/>
      <c r="M10" s="8"/>
      <c r="N10" s="9"/>
      <c r="O10" s="9"/>
      <c r="P10" s="8"/>
      <c r="Q10" s="8"/>
      <c r="R10" s="8"/>
      <c r="S10" s="9"/>
      <c r="T10" s="9"/>
      <c r="U10" s="10"/>
    </row>
    <row r="11" spans="1:21" ht="15">
      <c r="A11" s="11" t="s">
        <v>24</v>
      </c>
      <c r="B11" s="12" t="s">
        <v>25</v>
      </c>
      <c r="C11" s="13">
        <f>SUM(C12:C23)</f>
        <v>1227578.4</v>
      </c>
      <c r="D11" s="13">
        <f>SUM(D12:D23)</f>
        <v>774085.26</v>
      </c>
      <c r="E11" s="14">
        <f>SUM(E12:E23)</f>
        <v>994764.36</v>
      </c>
      <c r="F11" s="14">
        <f aca="true" t="shared" si="0" ref="F11:T11">SUM(F12:F23)</f>
        <v>0</v>
      </c>
      <c r="G11" s="14">
        <f>SUM(G12:G23)</f>
        <v>2996428.0199999996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4">
        <f t="shared" si="0"/>
        <v>0</v>
      </c>
      <c r="O11" s="14">
        <f t="shared" si="0"/>
        <v>2996428.0199999996</v>
      </c>
      <c r="P11" s="13">
        <f t="shared" si="0"/>
        <v>0</v>
      </c>
      <c r="Q11" s="13">
        <f t="shared" si="0"/>
        <v>0</v>
      </c>
      <c r="R11" s="13">
        <f t="shared" si="0"/>
        <v>0</v>
      </c>
      <c r="S11" s="14">
        <f t="shared" si="0"/>
        <v>-10162.63</v>
      </c>
      <c r="T11" s="14">
        <f t="shared" si="0"/>
        <v>-866782.0599999999</v>
      </c>
      <c r="U11" s="14">
        <f>SUM(U12:U23)</f>
        <v>2129645.9599999995</v>
      </c>
    </row>
    <row r="12" spans="1:23" ht="15">
      <c r="A12" s="15" t="s">
        <v>26</v>
      </c>
      <c r="B12" s="16" t="s">
        <v>27</v>
      </c>
      <c r="C12" s="17">
        <v>147000</v>
      </c>
      <c r="D12" s="17">
        <v>91254</v>
      </c>
      <c r="E12" s="18">
        <f>415922.83+39484.84</f>
        <v>455407.67000000004</v>
      </c>
      <c r="F12" s="18"/>
      <c r="G12" s="19">
        <f>+C12+D12+E12</f>
        <v>693661.67</v>
      </c>
      <c r="H12" s="20"/>
      <c r="I12" s="20"/>
      <c r="J12" s="20"/>
      <c r="K12" s="20" t="s">
        <v>28</v>
      </c>
      <c r="L12" s="20"/>
      <c r="M12" s="20"/>
      <c r="N12" s="19">
        <f aca="true" t="shared" si="1" ref="N12:N54">SUM(H12:M12)</f>
        <v>0</v>
      </c>
      <c r="O12" s="21">
        <f>+G12+N12</f>
        <v>693661.67</v>
      </c>
      <c r="P12" s="17"/>
      <c r="Q12" s="17"/>
      <c r="R12" s="17"/>
      <c r="S12" s="22">
        <v>0</v>
      </c>
      <c r="T12" s="22">
        <v>0</v>
      </c>
      <c r="U12" s="22">
        <f>+O12+T12</f>
        <v>693661.67</v>
      </c>
      <c r="W12" s="65" t="s">
        <v>28</v>
      </c>
    </row>
    <row r="13" spans="1:23" ht="15">
      <c r="A13" s="15" t="s">
        <v>29</v>
      </c>
      <c r="B13" s="16" t="s">
        <v>30</v>
      </c>
      <c r="C13" s="17">
        <v>528557.25</v>
      </c>
      <c r="D13" s="17">
        <v>164438.61</v>
      </c>
      <c r="E13" s="18">
        <v>539356.69</v>
      </c>
      <c r="F13" s="18"/>
      <c r="G13" s="23">
        <f aca="true" t="shared" si="2" ref="G13:G23">+C13+D13+E13</f>
        <v>1232352.5499999998</v>
      </c>
      <c r="H13" s="17"/>
      <c r="I13" s="17"/>
      <c r="J13" s="17"/>
      <c r="K13" s="17" t="s">
        <v>28</v>
      </c>
      <c r="L13" s="17"/>
      <c r="M13" s="17"/>
      <c r="N13" s="19">
        <f t="shared" si="1"/>
        <v>0</v>
      </c>
      <c r="O13" s="21">
        <f aca="true" t="shared" si="3" ref="O13:O54">+G13+N13</f>
        <v>1232352.5499999998</v>
      </c>
      <c r="P13" s="17"/>
      <c r="Q13" s="17"/>
      <c r="R13" s="17"/>
      <c r="S13" s="22">
        <v>-2053.92</v>
      </c>
      <c r="T13" s="22">
        <v>-247365.75</v>
      </c>
      <c r="U13" s="22">
        <f aca="true" t="shared" si="4" ref="U13:U54">+O13+T13</f>
        <v>984986.7999999998</v>
      </c>
      <c r="V13" s="64" t="s">
        <v>28</v>
      </c>
      <c r="W13" t="s">
        <v>28</v>
      </c>
    </row>
    <row r="14" spans="1:23" ht="15">
      <c r="A14" s="15" t="s">
        <v>31</v>
      </c>
      <c r="B14" s="16" t="s">
        <v>32</v>
      </c>
      <c r="C14" s="17">
        <v>33600</v>
      </c>
      <c r="D14" s="17">
        <f>6535+789.04</f>
        <v>7324.04</v>
      </c>
      <c r="E14" s="18">
        <v>0</v>
      </c>
      <c r="F14" s="18"/>
      <c r="G14" s="23">
        <f t="shared" si="2"/>
        <v>40924.04</v>
      </c>
      <c r="H14" s="17" t="s">
        <v>28</v>
      </c>
      <c r="I14" s="17"/>
      <c r="J14" s="17"/>
      <c r="K14" s="17"/>
      <c r="L14" s="17"/>
      <c r="M14" s="17"/>
      <c r="N14" s="19">
        <f t="shared" si="1"/>
        <v>0</v>
      </c>
      <c r="O14" s="21">
        <f t="shared" si="3"/>
        <v>40924.04</v>
      </c>
      <c r="P14" s="17"/>
      <c r="Q14" s="17"/>
      <c r="R14" s="17"/>
      <c r="S14" s="22">
        <v>-178.48</v>
      </c>
      <c r="T14" s="22">
        <v>-20457.66</v>
      </c>
      <c r="U14" s="22">
        <f t="shared" si="4"/>
        <v>20466.38</v>
      </c>
      <c r="V14" s="64" t="s">
        <v>28</v>
      </c>
      <c r="W14" s="65" t="s">
        <v>28</v>
      </c>
    </row>
    <row r="15" spans="1:23" ht="15">
      <c r="A15" s="15" t="s">
        <v>33</v>
      </c>
      <c r="B15" s="16" t="s">
        <v>34</v>
      </c>
      <c r="C15" s="17">
        <v>122248.67</v>
      </c>
      <c r="D15" s="17">
        <v>161739.8</v>
      </c>
      <c r="E15" s="18">
        <v>0</v>
      </c>
      <c r="F15" s="18"/>
      <c r="G15" s="23">
        <f t="shared" si="2"/>
        <v>283988.47</v>
      </c>
      <c r="H15" s="17" t="s">
        <v>28</v>
      </c>
      <c r="I15" s="17" t="s">
        <v>28</v>
      </c>
      <c r="J15" s="17"/>
      <c r="K15" s="17"/>
      <c r="L15" s="17"/>
      <c r="M15" s="17"/>
      <c r="N15" s="19">
        <f t="shared" si="1"/>
        <v>0</v>
      </c>
      <c r="O15" s="21">
        <f t="shared" si="3"/>
        <v>283988.47</v>
      </c>
      <c r="P15" s="17"/>
      <c r="Q15" s="17"/>
      <c r="R15" s="17"/>
      <c r="S15" s="22">
        <v>-1743.22</v>
      </c>
      <c r="T15" s="22">
        <v>-152520.27</v>
      </c>
      <c r="U15" s="22">
        <f t="shared" si="4"/>
        <v>131468.19999999998</v>
      </c>
      <c r="V15" s="64" t="s">
        <v>28</v>
      </c>
      <c r="W15" s="66" t="s">
        <v>28</v>
      </c>
    </row>
    <row r="16" spans="1:23" ht="15">
      <c r="A16" s="15" t="s">
        <v>35</v>
      </c>
      <c r="B16" s="16" t="s">
        <v>36</v>
      </c>
      <c r="C16" s="17">
        <v>45434.49</v>
      </c>
      <c r="D16" s="17">
        <v>386.68</v>
      </c>
      <c r="E16" s="18">
        <v>0</v>
      </c>
      <c r="F16" s="18"/>
      <c r="G16" s="23">
        <f t="shared" si="2"/>
        <v>45821.17</v>
      </c>
      <c r="H16" s="17" t="s">
        <v>28</v>
      </c>
      <c r="I16" s="17" t="s">
        <v>28</v>
      </c>
      <c r="J16" s="17"/>
      <c r="K16" s="17"/>
      <c r="L16" s="17"/>
      <c r="M16" s="17"/>
      <c r="N16" s="19">
        <f t="shared" si="1"/>
        <v>0</v>
      </c>
      <c r="O16" s="21">
        <f t="shared" si="3"/>
        <v>45821.17</v>
      </c>
      <c r="P16" s="17"/>
      <c r="Q16" s="17"/>
      <c r="R16" s="17"/>
      <c r="S16" s="22">
        <v>-234.67</v>
      </c>
      <c r="T16" s="22">
        <v>-4802.65</v>
      </c>
      <c r="U16" s="22">
        <f t="shared" si="4"/>
        <v>41018.52</v>
      </c>
      <c r="W16" t="s">
        <v>28</v>
      </c>
    </row>
    <row r="17" spans="1:23" ht="15">
      <c r="A17" s="15" t="s">
        <v>37</v>
      </c>
      <c r="B17" s="16" t="s">
        <v>38</v>
      </c>
      <c r="C17" s="17">
        <v>155841.97</v>
      </c>
      <c r="D17" s="17">
        <f>71764.02+1142.88</f>
        <v>72906.90000000001</v>
      </c>
      <c r="E17" s="18">
        <v>0</v>
      </c>
      <c r="F17" s="18"/>
      <c r="G17" s="23">
        <f t="shared" si="2"/>
        <v>228748.87</v>
      </c>
      <c r="H17" s="17" t="s">
        <v>28</v>
      </c>
      <c r="I17" s="17" t="s">
        <v>28</v>
      </c>
      <c r="J17" s="17"/>
      <c r="K17" s="17"/>
      <c r="L17" s="17"/>
      <c r="M17" s="17"/>
      <c r="N17" s="19">
        <f t="shared" si="1"/>
        <v>0</v>
      </c>
      <c r="O17" s="21">
        <f t="shared" si="3"/>
        <v>228748.87</v>
      </c>
      <c r="P17" s="17"/>
      <c r="Q17" s="17"/>
      <c r="R17" s="17"/>
      <c r="S17" s="22">
        <v>-1658.08</v>
      </c>
      <c r="T17" s="22">
        <v>-151479.52</v>
      </c>
      <c r="U17" s="22">
        <f t="shared" si="4"/>
        <v>77269.35</v>
      </c>
      <c r="V17" s="64" t="s">
        <v>28</v>
      </c>
      <c r="W17" s="66" t="s">
        <v>28</v>
      </c>
    </row>
    <row r="18" spans="1:22" ht="15">
      <c r="A18" s="15" t="s">
        <v>39</v>
      </c>
      <c r="B18" s="16" t="s">
        <v>40</v>
      </c>
      <c r="C18" s="17">
        <v>172057.11</v>
      </c>
      <c r="D18" s="17">
        <f>201762.82+66188.16</f>
        <v>267950.98</v>
      </c>
      <c r="E18" s="18">
        <v>0</v>
      </c>
      <c r="F18" s="18"/>
      <c r="G18" s="23">
        <f t="shared" si="2"/>
        <v>440008.08999999997</v>
      </c>
      <c r="H18" s="17" t="s">
        <v>28</v>
      </c>
      <c r="I18" s="17" t="s">
        <v>28</v>
      </c>
      <c r="J18" s="17"/>
      <c r="K18" s="17"/>
      <c r="L18" s="17"/>
      <c r="M18" s="17" t="s">
        <v>28</v>
      </c>
      <c r="N18" s="19">
        <f t="shared" si="1"/>
        <v>0</v>
      </c>
      <c r="O18" s="21">
        <f t="shared" si="3"/>
        <v>440008.08999999997</v>
      </c>
      <c r="P18" s="17"/>
      <c r="Q18" s="17"/>
      <c r="R18" s="17"/>
      <c r="S18" s="22">
        <v>-4115.48</v>
      </c>
      <c r="T18" s="22">
        <v>-271090.35</v>
      </c>
      <c r="U18" s="22">
        <f t="shared" si="4"/>
        <v>168917.74</v>
      </c>
      <c r="V18" s="64" t="s">
        <v>28</v>
      </c>
    </row>
    <row r="19" spans="1:22" ht="15">
      <c r="A19" s="15" t="s">
        <v>41</v>
      </c>
      <c r="B19" s="16" t="s">
        <v>42</v>
      </c>
      <c r="C19" s="17">
        <v>4059.65</v>
      </c>
      <c r="D19" s="17">
        <v>355.57</v>
      </c>
      <c r="E19" s="18">
        <v>0</v>
      </c>
      <c r="F19" s="18"/>
      <c r="G19" s="23">
        <f t="shared" si="2"/>
        <v>4415.22</v>
      </c>
      <c r="H19" s="17" t="s">
        <v>28</v>
      </c>
      <c r="I19" s="17" t="s">
        <v>28</v>
      </c>
      <c r="J19" s="17"/>
      <c r="K19" s="17"/>
      <c r="L19" s="17"/>
      <c r="M19" s="17"/>
      <c r="N19" s="19">
        <f t="shared" si="1"/>
        <v>0</v>
      </c>
      <c r="O19" s="21">
        <f t="shared" si="3"/>
        <v>4415.22</v>
      </c>
      <c r="P19" s="17"/>
      <c r="Q19" s="17"/>
      <c r="R19" s="17"/>
      <c r="S19" s="22">
        <v>-36.36</v>
      </c>
      <c r="T19" s="22">
        <v>-2736.07</v>
      </c>
      <c r="U19" s="22">
        <f t="shared" si="4"/>
        <v>1679.15</v>
      </c>
      <c r="V19" s="64" t="s">
        <v>28</v>
      </c>
    </row>
    <row r="20" spans="1:22" ht="25.5">
      <c r="A20" s="15" t="s">
        <v>43</v>
      </c>
      <c r="B20" s="16" t="s">
        <v>44</v>
      </c>
      <c r="C20" s="17">
        <v>548.76</v>
      </c>
      <c r="D20" s="17">
        <v>0</v>
      </c>
      <c r="E20" s="18">
        <v>0</v>
      </c>
      <c r="F20" s="18"/>
      <c r="G20" s="23">
        <f t="shared" si="2"/>
        <v>548.76</v>
      </c>
      <c r="H20" s="17" t="s">
        <v>28</v>
      </c>
      <c r="I20" s="17" t="s">
        <v>28</v>
      </c>
      <c r="J20" s="17"/>
      <c r="K20" s="17"/>
      <c r="L20" s="17"/>
      <c r="M20" s="17"/>
      <c r="N20" s="19">
        <f t="shared" si="1"/>
        <v>0</v>
      </c>
      <c r="O20" s="21">
        <f t="shared" si="3"/>
        <v>548.76</v>
      </c>
      <c r="P20" s="17"/>
      <c r="Q20" s="17"/>
      <c r="R20" s="17"/>
      <c r="S20" s="22">
        <v>-3.15</v>
      </c>
      <c r="T20" s="22">
        <v>-509.4</v>
      </c>
      <c r="U20" s="22">
        <f t="shared" si="4"/>
        <v>39.360000000000014</v>
      </c>
      <c r="V20" s="64" t="s">
        <v>28</v>
      </c>
    </row>
    <row r="21" spans="1:21" ht="25.5">
      <c r="A21" s="15" t="s">
        <v>45</v>
      </c>
      <c r="B21" s="16" t="s">
        <v>46</v>
      </c>
      <c r="C21" s="17">
        <v>0</v>
      </c>
      <c r="D21" s="17">
        <v>0</v>
      </c>
      <c r="E21" s="18">
        <v>0</v>
      </c>
      <c r="F21" s="18"/>
      <c r="G21" s="23">
        <f t="shared" si="2"/>
        <v>0</v>
      </c>
      <c r="H21" s="17" t="s">
        <v>28</v>
      </c>
      <c r="I21" s="17" t="s">
        <v>28</v>
      </c>
      <c r="J21" s="17"/>
      <c r="K21" s="17"/>
      <c r="L21" s="17"/>
      <c r="M21" s="17"/>
      <c r="N21" s="19">
        <f t="shared" si="1"/>
        <v>0</v>
      </c>
      <c r="O21" s="21">
        <f t="shared" si="3"/>
        <v>0</v>
      </c>
      <c r="P21" s="17"/>
      <c r="Q21" s="17"/>
      <c r="R21" s="17"/>
      <c r="S21" s="22">
        <v>0</v>
      </c>
      <c r="T21" s="22">
        <v>0</v>
      </c>
      <c r="U21" s="22">
        <f t="shared" si="4"/>
        <v>0</v>
      </c>
    </row>
    <row r="22" spans="1:21" ht="15">
      <c r="A22" s="15" t="s">
        <v>47</v>
      </c>
      <c r="B22" s="16" t="s">
        <v>48</v>
      </c>
      <c r="C22" s="17">
        <v>0</v>
      </c>
      <c r="D22" s="17">
        <v>0</v>
      </c>
      <c r="E22" s="18">
        <v>0</v>
      </c>
      <c r="F22" s="18"/>
      <c r="G22" s="23">
        <f t="shared" si="2"/>
        <v>0</v>
      </c>
      <c r="H22" s="17" t="s">
        <v>28</v>
      </c>
      <c r="I22" s="17" t="s">
        <v>28</v>
      </c>
      <c r="J22" s="17"/>
      <c r="K22" s="17"/>
      <c r="L22" s="17"/>
      <c r="M22" s="17"/>
      <c r="N22" s="19">
        <f t="shared" si="1"/>
        <v>0</v>
      </c>
      <c r="O22" s="21">
        <f t="shared" si="3"/>
        <v>0</v>
      </c>
      <c r="P22" s="17"/>
      <c r="Q22" s="17"/>
      <c r="R22" s="17"/>
      <c r="S22" s="22">
        <v>0</v>
      </c>
      <c r="T22" s="22">
        <v>0</v>
      </c>
      <c r="U22" s="22">
        <f t="shared" si="4"/>
        <v>0</v>
      </c>
    </row>
    <row r="23" spans="1:22" ht="15">
      <c r="A23" s="15" t="s">
        <v>49</v>
      </c>
      <c r="B23" s="16" t="s">
        <v>50</v>
      </c>
      <c r="C23" s="17">
        <v>18230.5</v>
      </c>
      <c r="D23" s="17">
        <v>7728.68</v>
      </c>
      <c r="E23" s="18">
        <v>0</v>
      </c>
      <c r="F23" s="18"/>
      <c r="G23" s="23">
        <f t="shared" si="2"/>
        <v>25959.18</v>
      </c>
      <c r="H23" s="17" t="s">
        <v>28</v>
      </c>
      <c r="I23" s="17" t="s">
        <v>28</v>
      </c>
      <c r="J23" s="17"/>
      <c r="K23" s="17"/>
      <c r="L23" s="17"/>
      <c r="M23" s="17"/>
      <c r="N23" s="19">
        <f t="shared" si="1"/>
        <v>0</v>
      </c>
      <c r="O23" s="21">
        <f t="shared" si="3"/>
        <v>25959.18</v>
      </c>
      <c r="P23" s="17"/>
      <c r="Q23" s="17"/>
      <c r="R23" s="17"/>
      <c r="S23" s="22">
        <v>-139.27</v>
      </c>
      <c r="T23" s="22">
        <v>-15820.39</v>
      </c>
      <c r="U23" s="22">
        <f t="shared" si="4"/>
        <v>10138.79</v>
      </c>
      <c r="V23" s="64" t="s">
        <v>28</v>
      </c>
    </row>
    <row r="24" spans="1:21" ht="15">
      <c r="A24" s="11" t="s">
        <v>51</v>
      </c>
      <c r="B24" s="12" t="s">
        <v>52</v>
      </c>
      <c r="C24" s="13">
        <f>SUM(C25:C29)</f>
        <v>0</v>
      </c>
      <c r="D24" s="13">
        <f>SUM(D25:D29)</f>
        <v>0</v>
      </c>
      <c r="E24" s="14">
        <f aca="true" t="shared" si="5" ref="E24:T24">SUM(E25:E29)</f>
        <v>0</v>
      </c>
      <c r="F24" s="14">
        <f t="shared" si="5"/>
        <v>0</v>
      </c>
      <c r="G24" s="14">
        <f t="shared" si="5"/>
        <v>0</v>
      </c>
      <c r="H24" s="13">
        <f t="shared" si="5"/>
        <v>0</v>
      </c>
      <c r="I24" s="13">
        <f t="shared" si="5"/>
        <v>0</v>
      </c>
      <c r="J24" s="13">
        <f t="shared" si="5"/>
        <v>0</v>
      </c>
      <c r="K24" s="13">
        <f t="shared" si="5"/>
        <v>0</v>
      </c>
      <c r="L24" s="13">
        <f t="shared" si="5"/>
        <v>0</v>
      </c>
      <c r="M24" s="13">
        <f t="shared" si="5"/>
        <v>0</v>
      </c>
      <c r="N24" s="14">
        <f t="shared" si="5"/>
        <v>0</v>
      </c>
      <c r="O24" s="14">
        <f t="shared" si="5"/>
        <v>0</v>
      </c>
      <c r="P24" s="13">
        <f t="shared" si="5"/>
        <v>0</v>
      </c>
      <c r="Q24" s="13">
        <f t="shared" si="5"/>
        <v>0</v>
      </c>
      <c r="R24" s="13">
        <f t="shared" si="5"/>
        <v>0</v>
      </c>
      <c r="S24" s="14">
        <f t="shared" si="5"/>
        <v>0</v>
      </c>
      <c r="T24" s="14">
        <f t="shared" si="5"/>
        <v>0</v>
      </c>
      <c r="U24" s="14">
        <f>SUM(U25:U29)</f>
        <v>0</v>
      </c>
    </row>
    <row r="25" spans="1:21" ht="15">
      <c r="A25" s="15" t="s">
        <v>53</v>
      </c>
      <c r="B25" s="16" t="s">
        <v>27</v>
      </c>
      <c r="C25" s="17"/>
      <c r="D25" s="17"/>
      <c r="E25" s="18"/>
      <c r="F25" s="18"/>
      <c r="G25" s="19">
        <f>+C25+D25+E25-F25</f>
        <v>0</v>
      </c>
      <c r="H25" s="17"/>
      <c r="I25" s="17"/>
      <c r="J25" s="17"/>
      <c r="K25" s="17"/>
      <c r="L25" s="17"/>
      <c r="M25" s="17"/>
      <c r="N25" s="19">
        <f t="shared" si="1"/>
        <v>0</v>
      </c>
      <c r="O25" s="21">
        <f t="shared" si="3"/>
        <v>0</v>
      </c>
      <c r="P25" s="17"/>
      <c r="Q25" s="17"/>
      <c r="R25" s="17"/>
      <c r="S25" s="22">
        <f aca="true" t="shared" si="6" ref="S25:S41">+Q25-R25</f>
        <v>0</v>
      </c>
      <c r="T25" s="22">
        <f aca="true" t="shared" si="7" ref="T25:T54">+P25+S25</f>
        <v>0</v>
      </c>
      <c r="U25" s="22">
        <f t="shared" si="4"/>
        <v>0</v>
      </c>
    </row>
    <row r="26" spans="1:21" ht="15">
      <c r="A26" s="15" t="s">
        <v>54</v>
      </c>
      <c r="B26" s="16" t="s">
        <v>30</v>
      </c>
      <c r="C26" s="17"/>
      <c r="D26" s="17"/>
      <c r="E26" s="18"/>
      <c r="F26" s="18"/>
      <c r="G26" s="19">
        <f>+C26+D26+E26-F26</f>
        <v>0</v>
      </c>
      <c r="H26" s="17"/>
      <c r="I26" s="17"/>
      <c r="J26" s="17"/>
      <c r="K26" s="17"/>
      <c r="L26" s="17"/>
      <c r="M26" s="17"/>
      <c r="N26" s="19">
        <f t="shared" si="1"/>
        <v>0</v>
      </c>
      <c r="O26" s="21">
        <f t="shared" si="3"/>
        <v>0</v>
      </c>
      <c r="P26" s="17"/>
      <c r="Q26" s="17"/>
      <c r="R26" s="17"/>
      <c r="S26" s="22">
        <f t="shared" si="6"/>
        <v>0</v>
      </c>
      <c r="T26" s="22">
        <f t="shared" si="7"/>
        <v>0</v>
      </c>
      <c r="U26" s="22">
        <f t="shared" si="4"/>
        <v>0</v>
      </c>
    </row>
    <row r="27" spans="1:21" ht="15">
      <c r="A27" s="24" t="s">
        <v>55</v>
      </c>
      <c r="B27" s="25" t="s">
        <v>56</v>
      </c>
      <c r="C27" s="17"/>
      <c r="D27" s="17"/>
      <c r="E27" s="18"/>
      <c r="F27" s="18"/>
      <c r="G27" s="19"/>
      <c r="H27" s="17"/>
      <c r="I27" s="17"/>
      <c r="J27" s="17"/>
      <c r="K27" s="17"/>
      <c r="L27" s="17"/>
      <c r="M27" s="17"/>
      <c r="N27" s="19">
        <f t="shared" si="1"/>
        <v>0</v>
      </c>
      <c r="O27" s="21"/>
      <c r="P27" s="17"/>
      <c r="Q27" s="17"/>
      <c r="R27" s="17"/>
      <c r="S27" s="22">
        <f t="shared" si="6"/>
        <v>0</v>
      </c>
      <c r="T27" s="22">
        <f t="shared" si="7"/>
        <v>0</v>
      </c>
      <c r="U27" s="22"/>
    </row>
    <row r="28" spans="1:21" ht="15">
      <c r="A28" s="15" t="s">
        <v>57</v>
      </c>
      <c r="B28" s="16" t="s">
        <v>58</v>
      </c>
      <c r="C28" s="17"/>
      <c r="D28" s="17"/>
      <c r="E28" s="18"/>
      <c r="F28" s="18"/>
      <c r="G28" s="19">
        <f>+C28+D28+E28-F28</f>
        <v>0</v>
      </c>
      <c r="H28" s="17"/>
      <c r="I28" s="17"/>
      <c r="J28" s="17"/>
      <c r="K28" s="17"/>
      <c r="L28" s="17"/>
      <c r="M28" s="17"/>
      <c r="N28" s="19">
        <f t="shared" si="1"/>
        <v>0</v>
      </c>
      <c r="O28" s="21">
        <f t="shared" si="3"/>
        <v>0</v>
      </c>
      <c r="P28" s="17"/>
      <c r="Q28" s="17"/>
      <c r="R28" s="17"/>
      <c r="S28" s="22">
        <f t="shared" si="6"/>
        <v>0</v>
      </c>
      <c r="T28" s="22">
        <f t="shared" si="7"/>
        <v>0</v>
      </c>
      <c r="U28" s="22">
        <f t="shared" si="4"/>
        <v>0</v>
      </c>
    </row>
    <row r="29" spans="1:21" ht="15">
      <c r="A29" s="15" t="s">
        <v>59</v>
      </c>
      <c r="B29" s="16" t="s">
        <v>60</v>
      </c>
      <c r="C29" s="17"/>
      <c r="D29" s="17"/>
      <c r="E29" s="18"/>
      <c r="F29" s="18"/>
      <c r="G29" s="19">
        <f>+C29+D29+E29-F29</f>
        <v>0</v>
      </c>
      <c r="H29" s="17"/>
      <c r="I29" s="17"/>
      <c r="J29" s="17"/>
      <c r="K29" s="17"/>
      <c r="L29" s="17"/>
      <c r="M29" s="17"/>
      <c r="N29" s="19">
        <f t="shared" si="1"/>
        <v>0</v>
      </c>
      <c r="O29" s="21">
        <f t="shared" si="3"/>
        <v>0</v>
      </c>
      <c r="P29" s="17"/>
      <c r="Q29" s="17"/>
      <c r="R29" s="17"/>
      <c r="S29" s="22">
        <f t="shared" si="6"/>
        <v>0</v>
      </c>
      <c r="T29" s="22">
        <f t="shared" si="7"/>
        <v>0</v>
      </c>
      <c r="U29" s="22">
        <f t="shared" si="4"/>
        <v>0</v>
      </c>
    </row>
    <row r="30" spans="1:21" ht="25.5">
      <c r="A30" s="11" t="s">
        <v>61</v>
      </c>
      <c r="B30" s="12" t="s">
        <v>62</v>
      </c>
      <c r="C30" s="13">
        <f>SUM(C31:C34)</f>
        <v>0</v>
      </c>
      <c r="D30" s="13">
        <f>SUM(D31:D34)</f>
        <v>0</v>
      </c>
      <c r="E30" s="14">
        <f aca="true" t="shared" si="8" ref="E30:T30">SUM(E31:E34)</f>
        <v>0</v>
      </c>
      <c r="F30" s="14">
        <f t="shared" si="8"/>
        <v>0</v>
      </c>
      <c r="G30" s="14">
        <f t="shared" si="8"/>
        <v>0</v>
      </c>
      <c r="H30" s="13">
        <f t="shared" si="8"/>
        <v>0</v>
      </c>
      <c r="I30" s="13">
        <f t="shared" si="8"/>
        <v>0</v>
      </c>
      <c r="J30" s="13">
        <f t="shared" si="8"/>
        <v>0</v>
      </c>
      <c r="K30" s="13">
        <f t="shared" si="8"/>
        <v>0</v>
      </c>
      <c r="L30" s="13">
        <f t="shared" si="8"/>
        <v>0</v>
      </c>
      <c r="M30" s="13">
        <f t="shared" si="8"/>
        <v>0</v>
      </c>
      <c r="N30" s="14">
        <f t="shared" si="8"/>
        <v>0</v>
      </c>
      <c r="O30" s="14">
        <f t="shared" si="8"/>
        <v>0</v>
      </c>
      <c r="P30" s="13">
        <f t="shared" si="8"/>
        <v>0</v>
      </c>
      <c r="Q30" s="13">
        <f t="shared" si="8"/>
        <v>0</v>
      </c>
      <c r="R30" s="13">
        <f t="shared" si="8"/>
        <v>0</v>
      </c>
      <c r="S30" s="14">
        <f>SUM(S31:S34)</f>
        <v>0</v>
      </c>
      <c r="T30" s="14">
        <f t="shared" si="8"/>
        <v>0</v>
      </c>
      <c r="U30" s="14">
        <f>SUM(U31:U34)</f>
        <v>0</v>
      </c>
    </row>
    <row r="31" spans="1:21" ht="15">
      <c r="A31" s="15" t="s">
        <v>63</v>
      </c>
      <c r="B31" s="16" t="s">
        <v>64</v>
      </c>
      <c r="C31" s="17"/>
      <c r="D31" s="17"/>
      <c r="E31" s="18"/>
      <c r="F31" s="18"/>
      <c r="G31" s="19">
        <f>+C31+D31+E31-F31</f>
        <v>0</v>
      </c>
      <c r="H31" s="17"/>
      <c r="I31" s="17"/>
      <c r="J31" s="17"/>
      <c r="K31" s="17"/>
      <c r="L31" s="17"/>
      <c r="M31" s="17"/>
      <c r="N31" s="19">
        <f t="shared" si="1"/>
        <v>0</v>
      </c>
      <c r="O31" s="21">
        <f t="shared" si="3"/>
        <v>0</v>
      </c>
      <c r="P31" s="17"/>
      <c r="Q31" s="17"/>
      <c r="R31" s="17"/>
      <c r="S31" s="22">
        <f t="shared" si="6"/>
        <v>0</v>
      </c>
      <c r="T31" s="22">
        <f t="shared" si="7"/>
        <v>0</v>
      </c>
      <c r="U31" s="22">
        <f t="shared" si="4"/>
        <v>0</v>
      </c>
    </row>
    <row r="32" spans="1:21" ht="15">
      <c r="A32" s="15" t="s">
        <v>65</v>
      </c>
      <c r="B32" s="16" t="s">
        <v>66</v>
      </c>
      <c r="C32" s="17"/>
      <c r="D32" s="17"/>
      <c r="E32" s="18"/>
      <c r="F32" s="18"/>
      <c r="G32" s="19">
        <f>+C32+D32+E32-F32</f>
        <v>0</v>
      </c>
      <c r="H32" s="17"/>
      <c r="I32" s="17"/>
      <c r="J32" s="17"/>
      <c r="K32" s="17"/>
      <c r="L32" s="17"/>
      <c r="M32" s="17"/>
      <c r="N32" s="19">
        <f t="shared" si="1"/>
        <v>0</v>
      </c>
      <c r="O32" s="21">
        <f t="shared" si="3"/>
        <v>0</v>
      </c>
      <c r="P32" s="17"/>
      <c r="Q32" s="17"/>
      <c r="R32" s="17"/>
      <c r="S32" s="22">
        <f t="shared" si="6"/>
        <v>0</v>
      </c>
      <c r="T32" s="22">
        <f t="shared" si="7"/>
        <v>0</v>
      </c>
      <c r="U32" s="22">
        <f t="shared" si="4"/>
        <v>0</v>
      </c>
    </row>
    <row r="33" spans="1:21" ht="15">
      <c r="A33" s="15" t="s">
        <v>67</v>
      </c>
      <c r="B33" s="16" t="s">
        <v>68</v>
      </c>
      <c r="C33" s="17"/>
      <c r="D33" s="17"/>
      <c r="E33" s="18"/>
      <c r="F33" s="18"/>
      <c r="G33" s="19">
        <f>+C33+D33+E33-F33</f>
        <v>0</v>
      </c>
      <c r="H33" s="17"/>
      <c r="I33" s="17"/>
      <c r="J33" s="17"/>
      <c r="K33" s="17"/>
      <c r="L33" s="17"/>
      <c r="M33" s="17"/>
      <c r="N33" s="19">
        <f t="shared" si="1"/>
        <v>0</v>
      </c>
      <c r="O33" s="21">
        <f t="shared" si="3"/>
        <v>0</v>
      </c>
      <c r="P33" s="17"/>
      <c r="Q33" s="17"/>
      <c r="R33" s="17"/>
      <c r="S33" s="22">
        <f t="shared" si="6"/>
        <v>0</v>
      </c>
      <c r="T33" s="22">
        <f t="shared" si="7"/>
        <v>0</v>
      </c>
      <c r="U33" s="22">
        <f t="shared" si="4"/>
        <v>0</v>
      </c>
    </row>
    <row r="34" spans="1:21" ht="25.5">
      <c r="A34" s="15" t="s">
        <v>69</v>
      </c>
      <c r="B34" s="16" t="s">
        <v>70</v>
      </c>
      <c r="C34" s="17"/>
      <c r="D34" s="17"/>
      <c r="E34" s="18"/>
      <c r="F34" s="18"/>
      <c r="G34" s="19">
        <f>+C34+D34+E34-F34</f>
        <v>0</v>
      </c>
      <c r="H34" s="17"/>
      <c r="I34" s="17"/>
      <c r="J34" s="17"/>
      <c r="K34" s="17"/>
      <c r="L34" s="17"/>
      <c r="M34" s="17"/>
      <c r="N34" s="19">
        <f t="shared" si="1"/>
        <v>0</v>
      </c>
      <c r="O34" s="21">
        <f t="shared" si="3"/>
        <v>0</v>
      </c>
      <c r="P34" s="17"/>
      <c r="Q34" s="17"/>
      <c r="R34" s="17"/>
      <c r="S34" s="22">
        <f t="shared" si="6"/>
        <v>0</v>
      </c>
      <c r="T34" s="22">
        <f t="shared" si="7"/>
        <v>0</v>
      </c>
      <c r="U34" s="22">
        <f t="shared" si="4"/>
        <v>0</v>
      </c>
    </row>
    <row r="35" spans="1:21" ht="15">
      <c r="A35" s="11" t="s">
        <v>71</v>
      </c>
      <c r="B35" s="12" t="s">
        <v>72</v>
      </c>
      <c r="C35" s="13">
        <f>SUM(C36:C38)</f>
        <v>0</v>
      </c>
      <c r="D35" s="13">
        <f>SUM(D36:D38)</f>
        <v>0</v>
      </c>
      <c r="E35" s="14">
        <f aca="true" t="shared" si="9" ref="E35:T35">SUM(E36:E38)</f>
        <v>0</v>
      </c>
      <c r="F35" s="14">
        <f t="shared" si="9"/>
        <v>0</v>
      </c>
      <c r="G35" s="14">
        <f t="shared" si="9"/>
        <v>0</v>
      </c>
      <c r="H35" s="13">
        <f t="shared" si="9"/>
        <v>0</v>
      </c>
      <c r="I35" s="13">
        <f t="shared" si="9"/>
        <v>0</v>
      </c>
      <c r="J35" s="13">
        <f t="shared" si="9"/>
        <v>0</v>
      </c>
      <c r="K35" s="13">
        <f t="shared" si="9"/>
        <v>0</v>
      </c>
      <c r="L35" s="13">
        <f t="shared" si="9"/>
        <v>0</v>
      </c>
      <c r="M35" s="13">
        <f t="shared" si="9"/>
        <v>0</v>
      </c>
      <c r="N35" s="14">
        <f t="shared" si="9"/>
        <v>0</v>
      </c>
      <c r="O35" s="14">
        <f t="shared" si="9"/>
        <v>0</v>
      </c>
      <c r="P35" s="13">
        <f t="shared" si="9"/>
        <v>0</v>
      </c>
      <c r="Q35" s="13">
        <f t="shared" si="9"/>
        <v>0</v>
      </c>
      <c r="R35" s="13">
        <f t="shared" si="9"/>
        <v>0</v>
      </c>
      <c r="S35" s="14">
        <f t="shared" si="9"/>
        <v>0</v>
      </c>
      <c r="T35" s="14">
        <f t="shared" si="9"/>
        <v>0</v>
      </c>
      <c r="U35" s="14">
        <f>SUM(U36:U38)</f>
        <v>0</v>
      </c>
    </row>
    <row r="36" spans="1:21" ht="15">
      <c r="A36" s="15" t="s">
        <v>73</v>
      </c>
      <c r="B36" s="16" t="s">
        <v>74</v>
      </c>
      <c r="C36" s="17"/>
      <c r="D36" s="17"/>
      <c r="E36" s="18"/>
      <c r="F36" s="18"/>
      <c r="G36" s="19">
        <f>+C36+D36+E36-F36</f>
        <v>0</v>
      </c>
      <c r="H36" s="17"/>
      <c r="I36" s="17"/>
      <c r="J36" s="17"/>
      <c r="K36" s="17"/>
      <c r="L36" s="17"/>
      <c r="M36" s="17"/>
      <c r="N36" s="19">
        <f t="shared" si="1"/>
        <v>0</v>
      </c>
      <c r="O36" s="21">
        <f t="shared" si="3"/>
        <v>0</v>
      </c>
      <c r="P36" s="17"/>
      <c r="Q36" s="17"/>
      <c r="R36" s="17"/>
      <c r="S36" s="22">
        <f t="shared" si="6"/>
        <v>0</v>
      </c>
      <c r="T36" s="22">
        <f t="shared" si="7"/>
        <v>0</v>
      </c>
      <c r="U36" s="22">
        <f t="shared" si="4"/>
        <v>0</v>
      </c>
    </row>
    <row r="37" spans="1:21" ht="15">
      <c r="A37" s="15" t="s">
        <v>75</v>
      </c>
      <c r="B37" s="16" t="s">
        <v>76</v>
      </c>
      <c r="C37" s="17"/>
      <c r="D37" s="17"/>
      <c r="E37" s="18"/>
      <c r="F37" s="18"/>
      <c r="G37" s="19">
        <f>+C37+D37+E37-F37</f>
        <v>0</v>
      </c>
      <c r="H37" s="17"/>
      <c r="I37" s="17"/>
      <c r="J37" s="17"/>
      <c r="K37" s="17"/>
      <c r="L37" s="17"/>
      <c r="M37" s="17"/>
      <c r="N37" s="19">
        <f t="shared" si="1"/>
        <v>0</v>
      </c>
      <c r="O37" s="21">
        <f t="shared" si="3"/>
        <v>0</v>
      </c>
      <c r="P37" s="17"/>
      <c r="Q37" s="17"/>
      <c r="R37" s="17"/>
      <c r="S37" s="22">
        <f t="shared" si="6"/>
        <v>0</v>
      </c>
      <c r="T37" s="22">
        <f t="shared" si="7"/>
        <v>0</v>
      </c>
      <c r="U37" s="22">
        <f t="shared" si="4"/>
        <v>0</v>
      </c>
    </row>
    <row r="38" spans="1:21" ht="15">
      <c r="A38" s="15" t="s">
        <v>77</v>
      </c>
      <c r="B38" s="16" t="s">
        <v>78</v>
      </c>
      <c r="C38" s="17"/>
      <c r="D38" s="17"/>
      <c r="E38" s="18"/>
      <c r="F38" s="18"/>
      <c r="G38" s="19">
        <f>+C38+D38+E38-F38</f>
        <v>0</v>
      </c>
      <c r="H38" s="17"/>
      <c r="I38" s="17"/>
      <c r="J38" s="17"/>
      <c r="K38" s="17"/>
      <c r="L38" s="17"/>
      <c r="M38" s="17"/>
      <c r="N38" s="19">
        <f t="shared" si="1"/>
        <v>0</v>
      </c>
      <c r="O38" s="21">
        <f t="shared" si="3"/>
        <v>0</v>
      </c>
      <c r="P38" s="17"/>
      <c r="Q38" s="17"/>
      <c r="R38" s="17"/>
      <c r="S38" s="22">
        <f t="shared" si="6"/>
        <v>0</v>
      </c>
      <c r="T38" s="22">
        <f t="shared" si="7"/>
        <v>0</v>
      </c>
      <c r="U38" s="22">
        <f t="shared" si="4"/>
        <v>0</v>
      </c>
    </row>
    <row r="39" spans="1:21" ht="15">
      <c r="A39" s="11" t="s">
        <v>79</v>
      </c>
      <c r="B39" s="12" t="s">
        <v>80</v>
      </c>
      <c r="C39" s="13">
        <f>SUM(C40:C41)</f>
        <v>0</v>
      </c>
      <c r="D39" s="13">
        <f>SUM(D40:D41)</f>
        <v>0</v>
      </c>
      <c r="E39" s="14">
        <f aca="true" t="shared" si="10" ref="E39:U39">SUM(E40:E41)</f>
        <v>0</v>
      </c>
      <c r="F39" s="14">
        <f t="shared" si="10"/>
        <v>0</v>
      </c>
      <c r="G39" s="14">
        <f t="shared" si="10"/>
        <v>0</v>
      </c>
      <c r="H39" s="13">
        <f t="shared" si="10"/>
        <v>0</v>
      </c>
      <c r="I39" s="13">
        <f t="shared" si="10"/>
        <v>0</v>
      </c>
      <c r="J39" s="13">
        <f t="shared" si="10"/>
        <v>0</v>
      </c>
      <c r="K39" s="13">
        <f t="shared" si="10"/>
        <v>0</v>
      </c>
      <c r="L39" s="13">
        <f t="shared" si="10"/>
        <v>0</v>
      </c>
      <c r="M39" s="13">
        <f t="shared" si="10"/>
        <v>0</v>
      </c>
      <c r="N39" s="14">
        <f t="shared" si="10"/>
        <v>0</v>
      </c>
      <c r="O39" s="14">
        <f t="shared" si="10"/>
        <v>0</v>
      </c>
      <c r="P39" s="13">
        <f t="shared" si="10"/>
        <v>0</v>
      </c>
      <c r="Q39" s="13">
        <f t="shared" si="10"/>
        <v>0</v>
      </c>
      <c r="R39" s="13">
        <f t="shared" si="10"/>
        <v>0</v>
      </c>
      <c r="S39" s="14">
        <f t="shared" si="10"/>
        <v>0</v>
      </c>
      <c r="T39" s="14">
        <f t="shared" si="10"/>
        <v>0</v>
      </c>
      <c r="U39" s="14">
        <f t="shared" si="10"/>
        <v>0</v>
      </c>
    </row>
    <row r="40" spans="1:21" ht="15">
      <c r="A40" s="15" t="s">
        <v>81</v>
      </c>
      <c r="B40" s="16" t="s">
        <v>82</v>
      </c>
      <c r="C40" s="17"/>
      <c r="D40" s="17"/>
      <c r="E40" s="18"/>
      <c r="F40" s="18"/>
      <c r="G40" s="19">
        <f>+C40+D40+E40-F40</f>
        <v>0</v>
      </c>
      <c r="H40" s="17"/>
      <c r="I40" s="17"/>
      <c r="J40" s="17"/>
      <c r="K40" s="17"/>
      <c r="L40" s="17"/>
      <c r="M40" s="17"/>
      <c r="N40" s="19">
        <f t="shared" si="1"/>
        <v>0</v>
      </c>
      <c r="O40" s="21">
        <f t="shared" si="3"/>
        <v>0</v>
      </c>
      <c r="P40" s="17"/>
      <c r="Q40" s="17"/>
      <c r="R40" s="17"/>
      <c r="S40" s="22">
        <f t="shared" si="6"/>
        <v>0</v>
      </c>
      <c r="T40" s="22">
        <f t="shared" si="7"/>
        <v>0</v>
      </c>
      <c r="U40" s="22">
        <f t="shared" si="4"/>
        <v>0</v>
      </c>
    </row>
    <row r="41" spans="1:21" ht="15">
      <c r="A41" s="15" t="s">
        <v>83</v>
      </c>
      <c r="B41" s="16" t="s">
        <v>84</v>
      </c>
      <c r="C41" s="17"/>
      <c r="D41" s="17"/>
      <c r="E41" s="18"/>
      <c r="F41" s="18"/>
      <c r="G41" s="19">
        <f>+C41+D41+E41-F41</f>
        <v>0</v>
      </c>
      <c r="H41" s="17"/>
      <c r="I41" s="17"/>
      <c r="J41" s="17"/>
      <c r="K41" s="17"/>
      <c r="L41" s="17"/>
      <c r="M41" s="17"/>
      <c r="N41" s="19">
        <f t="shared" si="1"/>
        <v>0</v>
      </c>
      <c r="O41" s="21">
        <f t="shared" si="3"/>
        <v>0</v>
      </c>
      <c r="P41" s="17"/>
      <c r="Q41" s="17"/>
      <c r="R41" s="17"/>
      <c r="S41" s="22">
        <f t="shared" si="6"/>
        <v>0</v>
      </c>
      <c r="T41" s="22">
        <f t="shared" si="7"/>
        <v>0</v>
      </c>
      <c r="U41" s="22">
        <f t="shared" si="4"/>
        <v>0</v>
      </c>
    </row>
    <row r="42" spans="1:21" ht="15">
      <c r="A42" s="11" t="s">
        <v>85</v>
      </c>
      <c r="B42" s="12" t="s">
        <v>86</v>
      </c>
      <c r="C42" s="13">
        <f>SUM(C43:C44)</f>
        <v>0</v>
      </c>
      <c r="D42" s="13">
        <f>SUM(D43:D44)</f>
        <v>0</v>
      </c>
      <c r="E42" s="14">
        <f aca="true" t="shared" si="11" ref="E42:U42">SUM(E43:E44)</f>
        <v>0</v>
      </c>
      <c r="F42" s="14">
        <f t="shared" si="11"/>
        <v>0</v>
      </c>
      <c r="G42" s="14">
        <f t="shared" si="11"/>
        <v>0</v>
      </c>
      <c r="H42" s="13">
        <f t="shared" si="11"/>
        <v>0</v>
      </c>
      <c r="I42" s="13">
        <f t="shared" si="11"/>
        <v>0</v>
      </c>
      <c r="J42" s="13">
        <f t="shared" si="11"/>
        <v>0</v>
      </c>
      <c r="K42" s="13">
        <f t="shared" si="11"/>
        <v>0</v>
      </c>
      <c r="L42" s="13">
        <f t="shared" si="11"/>
        <v>0</v>
      </c>
      <c r="M42" s="13">
        <f t="shared" si="11"/>
        <v>0</v>
      </c>
      <c r="N42" s="14">
        <f t="shared" si="11"/>
        <v>0</v>
      </c>
      <c r="O42" s="14">
        <f t="shared" si="11"/>
        <v>0</v>
      </c>
      <c r="P42" s="13">
        <f t="shared" si="11"/>
        <v>0</v>
      </c>
      <c r="Q42" s="13">
        <f t="shared" si="11"/>
        <v>0</v>
      </c>
      <c r="R42" s="13">
        <f t="shared" si="11"/>
        <v>0</v>
      </c>
      <c r="S42" s="14">
        <f t="shared" si="11"/>
        <v>0</v>
      </c>
      <c r="T42" s="14">
        <f t="shared" si="11"/>
        <v>0</v>
      </c>
      <c r="U42" s="14">
        <f t="shared" si="11"/>
        <v>0</v>
      </c>
    </row>
    <row r="43" spans="1:21" ht="15">
      <c r="A43" s="15" t="s">
        <v>87</v>
      </c>
      <c r="B43" s="16" t="s">
        <v>82</v>
      </c>
      <c r="C43" s="17"/>
      <c r="D43" s="17"/>
      <c r="E43" s="18"/>
      <c r="F43" s="18"/>
      <c r="G43" s="19">
        <f aca="true" t="shared" si="12" ref="G43:G54">+C43+D43+E43-F43</f>
        <v>0</v>
      </c>
      <c r="H43" s="17"/>
      <c r="I43" s="17"/>
      <c r="J43" s="17"/>
      <c r="K43" s="17"/>
      <c r="L43" s="17"/>
      <c r="M43" s="17"/>
      <c r="N43" s="19">
        <f t="shared" si="1"/>
        <v>0</v>
      </c>
      <c r="O43" s="21">
        <f t="shared" si="3"/>
        <v>0</v>
      </c>
      <c r="P43" s="17"/>
      <c r="Q43" s="17"/>
      <c r="R43" s="17"/>
      <c r="S43" s="22">
        <f>+P43+Q43-R43</f>
        <v>0</v>
      </c>
      <c r="T43" s="22">
        <f t="shared" si="7"/>
        <v>0</v>
      </c>
      <c r="U43" s="22">
        <f t="shared" si="4"/>
        <v>0</v>
      </c>
    </row>
    <row r="44" spans="1:21" ht="15">
      <c r="A44" s="15" t="s">
        <v>88</v>
      </c>
      <c r="B44" s="16" t="s">
        <v>84</v>
      </c>
      <c r="C44" s="17"/>
      <c r="D44" s="17"/>
      <c r="E44" s="18"/>
      <c r="F44" s="18"/>
      <c r="G44" s="19">
        <f t="shared" si="12"/>
        <v>0</v>
      </c>
      <c r="H44" s="17"/>
      <c r="I44" s="17"/>
      <c r="J44" s="17"/>
      <c r="K44" s="17"/>
      <c r="L44" s="17"/>
      <c r="M44" s="17"/>
      <c r="N44" s="19">
        <f t="shared" si="1"/>
        <v>0</v>
      </c>
      <c r="O44" s="21">
        <f t="shared" si="3"/>
        <v>0</v>
      </c>
      <c r="P44" s="17"/>
      <c r="Q44" s="17"/>
      <c r="R44" s="17"/>
      <c r="S44" s="22">
        <f>+P44+Q44-R44</f>
        <v>0</v>
      </c>
      <c r="T44" s="22">
        <f t="shared" si="7"/>
        <v>0</v>
      </c>
      <c r="U44" s="22">
        <f t="shared" si="4"/>
        <v>0</v>
      </c>
    </row>
    <row r="45" spans="1:21" ht="15">
      <c r="A45" s="11" t="s">
        <v>89</v>
      </c>
      <c r="B45" s="12" t="s">
        <v>90</v>
      </c>
      <c r="C45" s="13">
        <f>SUM(C46:C49)</f>
        <v>95666.93999999999</v>
      </c>
      <c r="D45" s="13">
        <f>SUM(D46:D49)</f>
        <v>69516.23</v>
      </c>
      <c r="E45" s="14">
        <f aca="true" t="shared" si="13" ref="E45:U45">SUM(E46:E49)</f>
        <v>0</v>
      </c>
      <c r="F45" s="14">
        <f t="shared" si="13"/>
        <v>0</v>
      </c>
      <c r="G45" s="14">
        <f t="shared" si="13"/>
        <v>165183.16999999998</v>
      </c>
      <c r="H45" s="13">
        <f t="shared" si="13"/>
        <v>0</v>
      </c>
      <c r="I45" s="13">
        <f t="shared" si="13"/>
        <v>0</v>
      </c>
      <c r="J45" s="13">
        <f t="shared" si="13"/>
        <v>0</v>
      </c>
      <c r="K45" s="13">
        <f t="shared" si="13"/>
        <v>0</v>
      </c>
      <c r="L45" s="13">
        <f t="shared" si="13"/>
        <v>0</v>
      </c>
      <c r="M45" s="13">
        <f t="shared" si="13"/>
        <v>0</v>
      </c>
      <c r="N45" s="14">
        <f t="shared" si="13"/>
        <v>0</v>
      </c>
      <c r="O45" s="14">
        <f t="shared" si="13"/>
        <v>165183.16999999998</v>
      </c>
      <c r="P45" s="13">
        <f t="shared" si="13"/>
        <v>0</v>
      </c>
      <c r="Q45" s="13">
        <f t="shared" si="13"/>
        <v>0</v>
      </c>
      <c r="R45" s="13">
        <f t="shared" si="13"/>
        <v>0</v>
      </c>
      <c r="S45" s="14">
        <f t="shared" si="13"/>
        <v>-4403.33</v>
      </c>
      <c r="T45" s="14">
        <f t="shared" si="13"/>
        <v>-126020.63</v>
      </c>
      <c r="U45" s="14">
        <f t="shared" si="13"/>
        <v>39162.539999999986</v>
      </c>
    </row>
    <row r="46" spans="1:21" ht="15">
      <c r="A46" s="15" t="s">
        <v>91</v>
      </c>
      <c r="B46" s="16" t="s">
        <v>92</v>
      </c>
      <c r="C46" s="17"/>
      <c r="D46" s="17"/>
      <c r="E46" s="18"/>
      <c r="F46" s="18"/>
      <c r="G46" s="19">
        <v>0</v>
      </c>
      <c r="H46" s="17"/>
      <c r="I46" s="17"/>
      <c r="J46" s="17"/>
      <c r="K46" s="17"/>
      <c r="L46" s="17"/>
      <c r="M46" s="17"/>
      <c r="N46" s="19">
        <f t="shared" si="1"/>
        <v>0</v>
      </c>
      <c r="O46" s="21">
        <f t="shared" si="3"/>
        <v>0</v>
      </c>
      <c r="P46" s="17"/>
      <c r="Q46" s="17"/>
      <c r="R46" s="17"/>
      <c r="S46" s="22">
        <v>0</v>
      </c>
      <c r="T46" s="22">
        <v>0</v>
      </c>
      <c r="U46" s="22">
        <f t="shared" si="4"/>
        <v>0</v>
      </c>
    </row>
    <row r="47" spans="1:22" ht="15">
      <c r="A47" s="15" t="s">
        <v>93</v>
      </c>
      <c r="B47" s="16" t="s">
        <v>94</v>
      </c>
      <c r="C47" s="17"/>
      <c r="D47" s="17"/>
      <c r="E47" s="18"/>
      <c r="F47" s="18"/>
      <c r="G47" s="19">
        <v>0</v>
      </c>
      <c r="H47" s="17"/>
      <c r="I47" s="17"/>
      <c r="J47" s="17"/>
      <c r="K47" s="17"/>
      <c r="L47" s="17"/>
      <c r="M47" s="17"/>
      <c r="N47" s="19">
        <f t="shared" si="1"/>
        <v>0</v>
      </c>
      <c r="O47" s="21">
        <f t="shared" si="3"/>
        <v>0</v>
      </c>
      <c r="P47" s="17"/>
      <c r="Q47" s="17"/>
      <c r="R47" s="17"/>
      <c r="S47" s="22">
        <v>0</v>
      </c>
      <c r="T47" s="22">
        <v>0</v>
      </c>
      <c r="U47" s="22">
        <f t="shared" si="4"/>
        <v>0</v>
      </c>
      <c r="V47" t="s">
        <v>156</v>
      </c>
    </row>
    <row r="48" spans="1:22" ht="15">
      <c r="A48" s="15" t="s">
        <v>95</v>
      </c>
      <c r="B48" s="16" t="s">
        <v>96</v>
      </c>
      <c r="C48" s="17">
        <v>93983.51</v>
      </c>
      <c r="D48" s="17">
        <f>39686.56+29829.67</f>
        <v>69516.23</v>
      </c>
      <c r="E48" s="18"/>
      <c r="F48" s="18"/>
      <c r="G48" s="19">
        <f>+C48+D48</f>
        <v>163499.74</v>
      </c>
      <c r="H48" s="17">
        <v>0</v>
      </c>
      <c r="I48" s="17"/>
      <c r="J48" s="17"/>
      <c r="K48" s="17"/>
      <c r="L48" s="17"/>
      <c r="M48" s="17"/>
      <c r="N48" s="19">
        <f t="shared" si="1"/>
        <v>0</v>
      </c>
      <c r="O48" s="21">
        <f t="shared" si="3"/>
        <v>163499.74</v>
      </c>
      <c r="P48" s="17"/>
      <c r="Q48" s="17"/>
      <c r="R48" s="17"/>
      <c r="S48" s="22">
        <v>-4403.33</v>
      </c>
      <c r="T48" s="22">
        <v>-126020.63</v>
      </c>
      <c r="U48" s="22">
        <f t="shared" si="4"/>
        <v>37479.109999999986</v>
      </c>
      <c r="V48" t="s">
        <v>28</v>
      </c>
    </row>
    <row r="49" spans="1:22" ht="15">
      <c r="A49" s="15" t="s">
        <v>97</v>
      </c>
      <c r="B49" s="16" t="s">
        <v>98</v>
      </c>
      <c r="C49" s="17">
        <v>1683.43</v>
      </c>
      <c r="D49" s="17"/>
      <c r="E49" s="18"/>
      <c r="F49" s="18"/>
      <c r="G49" s="19">
        <v>1683.43</v>
      </c>
      <c r="H49" s="17"/>
      <c r="I49" s="17"/>
      <c r="J49" s="17"/>
      <c r="K49" s="17"/>
      <c r="L49" s="17"/>
      <c r="M49" s="17"/>
      <c r="N49" s="19">
        <f t="shared" si="1"/>
        <v>0</v>
      </c>
      <c r="O49" s="21">
        <f t="shared" si="3"/>
        <v>1683.43</v>
      </c>
      <c r="P49" s="17"/>
      <c r="Q49" s="17"/>
      <c r="R49" s="17"/>
      <c r="S49" s="22">
        <v>0</v>
      </c>
      <c r="T49" s="22">
        <v>0</v>
      </c>
      <c r="U49" s="22">
        <f t="shared" si="4"/>
        <v>1683.43</v>
      </c>
      <c r="V49" s="64" t="s">
        <v>28</v>
      </c>
    </row>
    <row r="50" spans="1:22" ht="25.5">
      <c r="A50" s="11" t="s">
        <v>99</v>
      </c>
      <c r="B50" s="12" t="s">
        <v>100</v>
      </c>
      <c r="C50" s="13">
        <f>SUM(C51:C54)</f>
        <v>0</v>
      </c>
      <c r="D50" s="13">
        <f>SUM(D51:D54)</f>
        <v>0</v>
      </c>
      <c r="E50" s="14">
        <f aca="true" t="shared" si="14" ref="E50:T50">SUM(E51:E54)</f>
        <v>0</v>
      </c>
      <c r="F50" s="14">
        <f t="shared" si="14"/>
        <v>0</v>
      </c>
      <c r="G50" s="14">
        <f t="shared" si="14"/>
        <v>0</v>
      </c>
      <c r="H50" s="13">
        <f t="shared" si="14"/>
        <v>0</v>
      </c>
      <c r="I50" s="13">
        <f t="shared" si="14"/>
        <v>0</v>
      </c>
      <c r="J50" s="13">
        <f t="shared" si="14"/>
        <v>0</v>
      </c>
      <c r="K50" s="13">
        <f t="shared" si="14"/>
        <v>0</v>
      </c>
      <c r="L50" s="13">
        <f t="shared" si="14"/>
        <v>0</v>
      </c>
      <c r="M50" s="13">
        <f t="shared" si="14"/>
        <v>0</v>
      </c>
      <c r="N50" s="14">
        <f t="shared" si="14"/>
        <v>0</v>
      </c>
      <c r="O50" s="14">
        <f t="shared" si="14"/>
        <v>0</v>
      </c>
      <c r="P50" s="13">
        <f t="shared" si="14"/>
        <v>0</v>
      </c>
      <c r="Q50" s="13">
        <f t="shared" si="14"/>
        <v>0</v>
      </c>
      <c r="R50" s="13">
        <f t="shared" si="14"/>
        <v>0</v>
      </c>
      <c r="S50" s="14">
        <f t="shared" si="14"/>
        <v>0</v>
      </c>
      <c r="T50" s="14">
        <f t="shared" si="14"/>
        <v>0</v>
      </c>
      <c r="U50" s="14">
        <f>SUM(U51:U54)</f>
        <v>0</v>
      </c>
      <c r="V50" t="s">
        <v>28</v>
      </c>
    </row>
    <row r="51" spans="1:22" ht="15">
      <c r="A51" s="15" t="s">
        <v>101</v>
      </c>
      <c r="B51" s="16" t="s">
        <v>102</v>
      </c>
      <c r="C51" s="17"/>
      <c r="D51" s="17"/>
      <c r="E51" s="18"/>
      <c r="F51" s="18"/>
      <c r="G51" s="19">
        <f t="shared" si="12"/>
        <v>0</v>
      </c>
      <c r="H51" s="17"/>
      <c r="I51" s="17"/>
      <c r="J51" s="17"/>
      <c r="K51" s="17"/>
      <c r="L51" s="17"/>
      <c r="M51" s="17"/>
      <c r="N51" s="19">
        <f t="shared" si="1"/>
        <v>0</v>
      </c>
      <c r="O51" s="21">
        <f t="shared" si="3"/>
        <v>0</v>
      </c>
      <c r="P51" s="17"/>
      <c r="Q51" s="17"/>
      <c r="R51" s="17"/>
      <c r="S51" s="22">
        <f>+Q51-R51</f>
        <v>0</v>
      </c>
      <c r="T51" s="22">
        <f t="shared" si="7"/>
        <v>0</v>
      </c>
      <c r="U51" s="22">
        <f t="shared" si="4"/>
        <v>0</v>
      </c>
      <c r="V51" s="64" t="s">
        <v>28</v>
      </c>
    </row>
    <row r="52" spans="1:21" ht="15">
      <c r="A52" s="15" t="s">
        <v>103</v>
      </c>
      <c r="B52" s="16" t="s">
        <v>104</v>
      </c>
      <c r="C52" s="17"/>
      <c r="D52" s="17"/>
      <c r="E52" s="18"/>
      <c r="F52" s="18"/>
      <c r="G52" s="19">
        <f t="shared" si="12"/>
        <v>0</v>
      </c>
      <c r="H52" s="17"/>
      <c r="I52" s="17"/>
      <c r="J52" s="17"/>
      <c r="K52" s="17"/>
      <c r="L52" s="17"/>
      <c r="M52" s="17"/>
      <c r="N52" s="19">
        <f t="shared" si="1"/>
        <v>0</v>
      </c>
      <c r="O52" s="21">
        <f t="shared" si="3"/>
        <v>0</v>
      </c>
      <c r="P52" s="17"/>
      <c r="Q52" s="17"/>
      <c r="R52" s="17"/>
      <c r="S52" s="22">
        <f>+Q52-R52</f>
        <v>0</v>
      </c>
      <c r="T52" s="22">
        <f t="shared" si="7"/>
        <v>0</v>
      </c>
      <c r="U52" s="22">
        <f t="shared" si="4"/>
        <v>0</v>
      </c>
    </row>
    <row r="53" spans="1:21" ht="15">
      <c r="A53" s="15" t="s">
        <v>105</v>
      </c>
      <c r="B53" s="16" t="s">
        <v>106</v>
      </c>
      <c r="C53" s="17"/>
      <c r="D53" s="17"/>
      <c r="E53" s="18"/>
      <c r="F53" s="18"/>
      <c r="G53" s="19">
        <f t="shared" si="12"/>
        <v>0</v>
      </c>
      <c r="H53" s="17"/>
      <c r="I53" s="17"/>
      <c r="J53" s="17"/>
      <c r="K53" s="17"/>
      <c r="L53" s="17"/>
      <c r="M53" s="17"/>
      <c r="N53" s="19">
        <f t="shared" si="1"/>
        <v>0</v>
      </c>
      <c r="O53" s="21">
        <f t="shared" si="3"/>
        <v>0</v>
      </c>
      <c r="P53" s="17"/>
      <c r="Q53" s="17"/>
      <c r="R53" s="17"/>
      <c r="S53" s="22">
        <f>+Q53-R53</f>
        <v>0</v>
      </c>
      <c r="T53" s="22">
        <f t="shared" si="7"/>
        <v>0</v>
      </c>
      <c r="U53" s="22">
        <f t="shared" si="4"/>
        <v>0</v>
      </c>
    </row>
    <row r="54" spans="1:21" ht="15">
      <c r="A54" s="15" t="s">
        <v>107</v>
      </c>
      <c r="B54" s="16" t="s">
        <v>90</v>
      </c>
      <c r="C54" s="17"/>
      <c r="D54" s="17"/>
      <c r="E54" s="18"/>
      <c r="F54" s="18"/>
      <c r="G54" s="19">
        <f t="shared" si="12"/>
        <v>0</v>
      </c>
      <c r="H54" s="17"/>
      <c r="I54" s="17"/>
      <c r="J54" s="17"/>
      <c r="K54" s="17"/>
      <c r="L54" s="17"/>
      <c r="M54" s="17"/>
      <c r="N54" s="19">
        <f t="shared" si="1"/>
        <v>0</v>
      </c>
      <c r="O54" s="21">
        <f t="shared" si="3"/>
        <v>0</v>
      </c>
      <c r="P54" s="17"/>
      <c r="Q54" s="17"/>
      <c r="R54" s="17"/>
      <c r="S54" s="22">
        <f>+Q54-R54</f>
        <v>0</v>
      </c>
      <c r="T54" s="22">
        <f t="shared" si="7"/>
        <v>0</v>
      </c>
      <c r="U54" s="22">
        <f t="shared" si="4"/>
        <v>0</v>
      </c>
    </row>
    <row r="55" spans="1:21" ht="15.75">
      <c r="A55" s="47" t="s">
        <v>108</v>
      </c>
      <c r="B55" s="47"/>
      <c r="C55" s="26">
        <f aca="true" t="shared" si="15" ref="C55:U55">C11+C24+C30+C35+C39+C42+C45+C50</f>
        <v>1323245.3399999999</v>
      </c>
      <c r="D55" s="26">
        <f t="shared" si="15"/>
        <v>843601.49</v>
      </c>
      <c r="E55" s="27">
        <f t="shared" si="15"/>
        <v>994764.36</v>
      </c>
      <c r="F55" s="27">
        <f t="shared" si="15"/>
        <v>0</v>
      </c>
      <c r="G55" s="27">
        <f t="shared" si="15"/>
        <v>3161611.1899999995</v>
      </c>
      <c r="H55" s="26">
        <f t="shared" si="15"/>
        <v>0</v>
      </c>
      <c r="I55" s="26">
        <f t="shared" si="15"/>
        <v>0</v>
      </c>
      <c r="J55" s="26">
        <f t="shared" si="15"/>
        <v>0</v>
      </c>
      <c r="K55" s="26">
        <f t="shared" si="15"/>
        <v>0</v>
      </c>
      <c r="L55" s="26">
        <f t="shared" si="15"/>
        <v>0</v>
      </c>
      <c r="M55" s="26">
        <f t="shared" si="15"/>
        <v>0</v>
      </c>
      <c r="N55" s="27">
        <f t="shared" si="15"/>
        <v>0</v>
      </c>
      <c r="O55" s="27">
        <f t="shared" si="15"/>
        <v>3161611.1899999995</v>
      </c>
      <c r="P55" s="26">
        <f t="shared" si="15"/>
        <v>0</v>
      </c>
      <c r="Q55" s="26">
        <f t="shared" si="15"/>
        <v>0</v>
      </c>
      <c r="R55" s="26">
        <f t="shared" si="15"/>
        <v>0</v>
      </c>
      <c r="S55" s="27">
        <f t="shared" si="15"/>
        <v>-14565.96</v>
      </c>
      <c r="T55" s="27">
        <f t="shared" si="15"/>
        <v>-992802.69</v>
      </c>
      <c r="U55" s="27">
        <f t="shared" si="15"/>
        <v>2168808.4999999995</v>
      </c>
    </row>
    <row r="56" spans="1:21" ht="15">
      <c r="A56" s="5" t="s">
        <v>109</v>
      </c>
      <c r="B56" s="6" t="s">
        <v>110</v>
      </c>
      <c r="C56" s="7"/>
      <c r="D56" s="8"/>
      <c r="E56" s="9"/>
      <c r="F56" s="9"/>
      <c r="G56" s="9"/>
      <c r="H56" s="8"/>
      <c r="I56" s="8"/>
      <c r="J56" s="8"/>
      <c r="K56" s="8"/>
      <c r="L56" s="8"/>
      <c r="M56" s="8"/>
      <c r="N56" s="9"/>
      <c r="O56" s="9"/>
      <c r="P56" s="8"/>
      <c r="Q56" s="8"/>
      <c r="R56" s="8"/>
      <c r="S56" s="9"/>
      <c r="T56" s="9"/>
      <c r="U56" s="10"/>
    </row>
    <row r="57" spans="1:21" ht="15">
      <c r="A57" s="11" t="s">
        <v>111</v>
      </c>
      <c r="B57" s="12" t="s">
        <v>112</v>
      </c>
      <c r="C57" s="13">
        <f>SUM(C58:C69)</f>
        <v>0</v>
      </c>
      <c r="D57" s="13">
        <f aca="true" t="shared" si="16" ref="D57:T57">SUM(D58:D69)</f>
        <v>0</v>
      </c>
      <c r="E57" s="14">
        <f t="shared" si="16"/>
        <v>0</v>
      </c>
      <c r="F57" s="14">
        <f t="shared" si="16"/>
        <v>0</v>
      </c>
      <c r="G57" s="14">
        <f t="shared" si="16"/>
        <v>0</v>
      </c>
      <c r="H57" s="13">
        <f t="shared" si="16"/>
        <v>0</v>
      </c>
      <c r="I57" s="13">
        <f t="shared" si="16"/>
        <v>0</v>
      </c>
      <c r="J57" s="13">
        <f t="shared" si="16"/>
        <v>0</v>
      </c>
      <c r="K57" s="13">
        <f t="shared" si="16"/>
        <v>0</v>
      </c>
      <c r="L57" s="13">
        <f t="shared" si="16"/>
        <v>0</v>
      </c>
      <c r="M57" s="13">
        <f t="shared" si="16"/>
        <v>0</v>
      </c>
      <c r="N57" s="14">
        <f t="shared" si="16"/>
        <v>0</v>
      </c>
      <c r="O57" s="14">
        <f t="shared" si="16"/>
        <v>0</v>
      </c>
      <c r="P57" s="13">
        <f t="shared" si="16"/>
        <v>0</v>
      </c>
      <c r="Q57" s="13">
        <f t="shared" si="16"/>
        <v>0</v>
      </c>
      <c r="R57" s="13">
        <f t="shared" si="16"/>
        <v>0</v>
      </c>
      <c r="S57" s="14">
        <f t="shared" si="16"/>
        <v>0</v>
      </c>
      <c r="T57" s="14">
        <f t="shared" si="16"/>
        <v>0</v>
      </c>
      <c r="U57" s="14">
        <f>SUM(U58:U69)</f>
        <v>0</v>
      </c>
    </row>
    <row r="58" spans="1:21" ht="15">
      <c r="A58" s="15" t="s">
        <v>113</v>
      </c>
      <c r="B58" s="16" t="s">
        <v>27</v>
      </c>
      <c r="C58" s="17"/>
      <c r="D58" s="17"/>
      <c r="E58" s="18"/>
      <c r="F58" s="18"/>
      <c r="G58" s="19">
        <f aca="true" t="shared" si="17" ref="G58:G90">+C58+D58+E58-F58</f>
        <v>0</v>
      </c>
      <c r="H58" s="17"/>
      <c r="I58" s="17"/>
      <c r="J58" s="17"/>
      <c r="K58" s="17"/>
      <c r="L58" s="17"/>
      <c r="M58" s="17"/>
      <c r="N58" s="19"/>
      <c r="O58" s="21">
        <f aca="true" t="shared" si="18" ref="O58:O90">+G58+N58</f>
        <v>0</v>
      </c>
      <c r="P58" s="17"/>
      <c r="Q58" s="17"/>
      <c r="R58" s="17"/>
      <c r="S58" s="22">
        <f aca="true" t="shared" si="19" ref="S58:S77">+Q58-R58</f>
        <v>0</v>
      </c>
      <c r="T58" s="22">
        <f aca="true" t="shared" si="20" ref="T58:T90">+P58+S58</f>
        <v>0</v>
      </c>
      <c r="U58" s="22">
        <f aca="true" t="shared" si="21" ref="U58:U90">+O58+T58</f>
        <v>0</v>
      </c>
    </row>
    <row r="59" spans="1:21" ht="15">
      <c r="A59" s="15" t="s">
        <v>114</v>
      </c>
      <c r="B59" s="16" t="s">
        <v>30</v>
      </c>
      <c r="C59" s="17"/>
      <c r="D59" s="17"/>
      <c r="E59" s="18"/>
      <c r="F59" s="18"/>
      <c r="G59" s="19">
        <f t="shared" si="17"/>
        <v>0</v>
      </c>
      <c r="H59" s="17"/>
      <c r="I59" s="17"/>
      <c r="J59" s="17"/>
      <c r="K59" s="17"/>
      <c r="L59" s="17"/>
      <c r="M59" s="17"/>
      <c r="N59" s="19"/>
      <c r="O59" s="21">
        <f t="shared" si="18"/>
        <v>0</v>
      </c>
      <c r="P59" s="17"/>
      <c r="Q59" s="17"/>
      <c r="R59" s="17"/>
      <c r="S59" s="22">
        <f t="shared" si="19"/>
        <v>0</v>
      </c>
      <c r="T59" s="22">
        <f t="shared" si="20"/>
        <v>0</v>
      </c>
      <c r="U59" s="22">
        <f t="shared" si="21"/>
        <v>0</v>
      </c>
    </row>
    <row r="60" spans="1:21" ht="15">
      <c r="A60" s="15" t="s">
        <v>115</v>
      </c>
      <c r="B60" s="16" t="s">
        <v>32</v>
      </c>
      <c r="C60" s="17"/>
      <c r="D60" s="17"/>
      <c r="E60" s="18"/>
      <c r="F60" s="18"/>
      <c r="G60" s="19">
        <f t="shared" si="17"/>
        <v>0</v>
      </c>
      <c r="H60" s="17"/>
      <c r="I60" s="17"/>
      <c r="J60" s="17"/>
      <c r="K60" s="17"/>
      <c r="L60" s="17"/>
      <c r="M60" s="17"/>
      <c r="N60" s="19"/>
      <c r="O60" s="21">
        <f t="shared" si="18"/>
        <v>0</v>
      </c>
      <c r="P60" s="17"/>
      <c r="Q60" s="17"/>
      <c r="R60" s="17"/>
      <c r="S60" s="22">
        <f t="shared" si="19"/>
        <v>0</v>
      </c>
      <c r="T60" s="22">
        <f t="shared" si="20"/>
        <v>0</v>
      </c>
      <c r="U60" s="22">
        <f t="shared" si="21"/>
        <v>0</v>
      </c>
    </row>
    <row r="61" spans="1:21" ht="15">
      <c r="A61" s="15" t="s">
        <v>116</v>
      </c>
      <c r="B61" s="16" t="s">
        <v>34</v>
      </c>
      <c r="C61" s="17"/>
      <c r="D61" s="17"/>
      <c r="E61" s="18"/>
      <c r="F61" s="18"/>
      <c r="G61" s="19">
        <f t="shared" si="17"/>
        <v>0</v>
      </c>
      <c r="H61" s="17"/>
      <c r="I61" s="17"/>
      <c r="J61" s="17"/>
      <c r="K61" s="17"/>
      <c r="L61" s="17"/>
      <c r="M61" s="17"/>
      <c r="N61" s="19"/>
      <c r="O61" s="21">
        <f t="shared" si="18"/>
        <v>0</v>
      </c>
      <c r="P61" s="17"/>
      <c r="Q61" s="17"/>
      <c r="R61" s="17"/>
      <c r="S61" s="22">
        <f t="shared" si="19"/>
        <v>0</v>
      </c>
      <c r="T61" s="22">
        <f t="shared" si="20"/>
        <v>0</v>
      </c>
      <c r="U61" s="22">
        <f t="shared" si="21"/>
        <v>0</v>
      </c>
    </row>
    <row r="62" spans="1:21" ht="15">
      <c r="A62" s="15" t="s">
        <v>117</v>
      </c>
      <c r="B62" s="16" t="s">
        <v>36</v>
      </c>
      <c r="C62" s="17"/>
      <c r="D62" s="17"/>
      <c r="E62" s="18"/>
      <c r="F62" s="18"/>
      <c r="G62" s="19">
        <f t="shared" si="17"/>
        <v>0</v>
      </c>
      <c r="H62" s="17"/>
      <c r="I62" s="17"/>
      <c r="J62" s="17"/>
      <c r="K62" s="17"/>
      <c r="L62" s="17"/>
      <c r="M62" s="17"/>
      <c r="N62" s="19"/>
      <c r="O62" s="21">
        <f t="shared" si="18"/>
        <v>0</v>
      </c>
      <c r="P62" s="17"/>
      <c r="Q62" s="17"/>
      <c r="R62" s="17"/>
      <c r="S62" s="22">
        <f t="shared" si="19"/>
        <v>0</v>
      </c>
      <c r="T62" s="22">
        <f t="shared" si="20"/>
        <v>0</v>
      </c>
      <c r="U62" s="22">
        <f t="shared" si="21"/>
        <v>0</v>
      </c>
    </row>
    <row r="63" spans="1:21" ht="15">
      <c r="A63" s="15" t="s">
        <v>118</v>
      </c>
      <c r="B63" s="16" t="s">
        <v>38</v>
      </c>
      <c r="C63" s="17"/>
      <c r="D63" s="17"/>
      <c r="E63" s="18"/>
      <c r="F63" s="18"/>
      <c r="G63" s="19">
        <f t="shared" si="17"/>
        <v>0</v>
      </c>
      <c r="H63" s="17"/>
      <c r="I63" s="17"/>
      <c r="J63" s="17"/>
      <c r="K63" s="17"/>
      <c r="L63" s="17"/>
      <c r="M63" s="17"/>
      <c r="N63" s="19"/>
      <c r="O63" s="21">
        <f t="shared" si="18"/>
        <v>0</v>
      </c>
      <c r="P63" s="17"/>
      <c r="Q63" s="17"/>
      <c r="R63" s="17"/>
      <c r="S63" s="22">
        <f t="shared" si="19"/>
        <v>0</v>
      </c>
      <c r="T63" s="22">
        <f t="shared" si="20"/>
        <v>0</v>
      </c>
      <c r="U63" s="22">
        <f t="shared" si="21"/>
        <v>0</v>
      </c>
    </row>
    <row r="64" spans="1:21" ht="15">
      <c r="A64" s="15" t="s">
        <v>119</v>
      </c>
      <c r="B64" s="16" t="s">
        <v>40</v>
      </c>
      <c r="C64" s="17"/>
      <c r="D64" s="17"/>
      <c r="E64" s="18"/>
      <c r="F64" s="18"/>
      <c r="G64" s="19">
        <f t="shared" si="17"/>
        <v>0</v>
      </c>
      <c r="H64" s="17"/>
      <c r="I64" s="17"/>
      <c r="J64" s="17"/>
      <c r="K64" s="17"/>
      <c r="L64" s="17"/>
      <c r="M64" s="17"/>
      <c r="N64" s="19"/>
      <c r="O64" s="21">
        <f t="shared" si="18"/>
        <v>0</v>
      </c>
      <c r="P64" s="17"/>
      <c r="Q64" s="17"/>
      <c r="R64" s="17"/>
      <c r="S64" s="22">
        <f t="shared" si="19"/>
        <v>0</v>
      </c>
      <c r="T64" s="22">
        <f t="shared" si="20"/>
        <v>0</v>
      </c>
      <c r="U64" s="22">
        <f t="shared" si="21"/>
        <v>0</v>
      </c>
    </row>
    <row r="65" spans="1:21" ht="15">
      <c r="A65" s="15" t="s">
        <v>120</v>
      </c>
      <c r="B65" s="16" t="s">
        <v>42</v>
      </c>
      <c r="C65" s="17"/>
      <c r="D65" s="17"/>
      <c r="E65" s="18"/>
      <c r="F65" s="18"/>
      <c r="G65" s="19">
        <f t="shared" si="17"/>
        <v>0</v>
      </c>
      <c r="H65" s="17"/>
      <c r="I65" s="17"/>
      <c r="J65" s="17"/>
      <c r="K65" s="17"/>
      <c r="L65" s="17"/>
      <c r="M65" s="17"/>
      <c r="N65" s="19"/>
      <c r="O65" s="21">
        <f t="shared" si="18"/>
        <v>0</v>
      </c>
      <c r="P65" s="17"/>
      <c r="Q65" s="17"/>
      <c r="R65" s="17"/>
      <c r="S65" s="22">
        <f t="shared" si="19"/>
        <v>0</v>
      </c>
      <c r="T65" s="22">
        <f t="shared" si="20"/>
        <v>0</v>
      </c>
      <c r="U65" s="22">
        <f t="shared" si="21"/>
        <v>0</v>
      </c>
    </row>
    <row r="66" spans="1:21" ht="25.5">
      <c r="A66" s="15" t="s">
        <v>121</v>
      </c>
      <c r="B66" s="16" t="s">
        <v>44</v>
      </c>
      <c r="C66" s="17"/>
      <c r="D66" s="17"/>
      <c r="E66" s="18"/>
      <c r="F66" s="18"/>
      <c r="G66" s="19">
        <f t="shared" si="17"/>
        <v>0</v>
      </c>
      <c r="H66" s="17"/>
      <c r="I66" s="17"/>
      <c r="J66" s="17"/>
      <c r="K66" s="17"/>
      <c r="L66" s="17"/>
      <c r="M66" s="17"/>
      <c r="N66" s="19"/>
      <c r="O66" s="21">
        <f t="shared" si="18"/>
        <v>0</v>
      </c>
      <c r="P66" s="17"/>
      <c r="Q66" s="17"/>
      <c r="R66" s="17"/>
      <c r="S66" s="22">
        <f t="shared" si="19"/>
        <v>0</v>
      </c>
      <c r="T66" s="22">
        <f t="shared" si="20"/>
        <v>0</v>
      </c>
      <c r="U66" s="22">
        <f t="shared" si="21"/>
        <v>0</v>
      </c>
    </row>
    <row r="67" spans="1:21" ht="25.5">
      <c r="A67" s="15" t="s">
        <v>122</v>
      </c>
      <c r="B67" s="16" t="s">
        <v>46</v>
      </c>
      <c r="C67" s="17"/>
      <c r="D67" s="17"/>
      <c r="E67" s="18"/>
      <c r="F67" s="18"/>
      <c r="G67" s="19">
        <f t="shared" si="17"/>
        <v>0</v>
      </c>
      <c r="H67" s="17"/>
      <c r="I67" s="17"/>
      <c r="J67" s="17"/>
      <c r="K67" s="17"/>
      <c r="L67" s="17"/>
      <c r="M67" s="17"/>
      <c r="N67" s="19"/>
      <c r="O67" s="21">
        <f t="shared" si="18"/>
        <v>0</v>
      </c>
      <c r="P67" s="17"/>
      <c r="Q67" s="17"/>
      <c r="R67" s="17"/>
      <c r="S67" s="22">
        <f t="shared" si="19"/>
        <v>0</v>
      </c>
      <c r="T67" s="22">
        <f t="shared" si="20"/>
        <v>0</v>
      </c>
      <c r="U67" s="22">
        <f t="shared" si="21"/>
        <v>0</v>
      </c>
    </row>
    <row r="68" spans="1:21" ht="15">
      <c r="A68" s="15" t="s">
        <v>123</v>
      </c>
      <c r="B68" s="16" t="s">
        <v>48</v>
      </c>
      <c r="C68" s="17"/>
      <c r="D68" s="17"/>
      <c r="E68" s="18"/>
      <c r="F68" s="18"/>
      <c r="G68" s="19">
        <f t="shared" si="17"/>
        <v>0</v>
      </c>
      <c r="H68" s="17"/>
      <c r="I68" s="17"/>
      <c r="J68" s="17"/>
      <c r="K68" s="17"/>
      <c r="L68" s="17"/>
      <c r="M68" s="17"/>
      <c r="N68" s="19"/>
      <c r="O68" s="21">
        <f t="shared" si="18"/>
        <v>0</v>
      </c>
      <c r="P68" s="17"/>
      <c r="Q68" s="17"/>
      <c r="R68" s="17"/>
      <c r="S68" s="22">
        <f t="shared" si="19"/>
        <v>0</v>
      </c>
      <c r="T68" s="22">
        <f t="shared" si="20"/>
        <v>0</v>
      </c>
      <c r="U68" s="22">
        <f t="shared" si="21"/>
        <v>0</v>
      </c>
    </row>
    <row r="69" spans="1:21" ht="15">
      <c r="A69" s="15" t="s">
        <v>124</v>
      </c>
      <c r="B69" s="16" t="s">
        <v>50</v>
      </c>
      <c r="C69" s="17"/>
      <c r="D69" s="17"/>
      <c r="E69" s="18"/>
      <c r="F69" s="18"/>
      <c r="G69" s="19">
        <f t="shared" si="17"/>
        <v>0</v>
      </c>
      <c r="H69" s="17"/>
      <c r="I69" s="17"/>
      <c r="J69" s="17"/>
      <c r="K69" s="17"/>
      <c r="L69" s="17"/>
      <c r="M69" s="17"/>
      <c r="N69" s="19"/>
      <c r="O69" s="21">
        <f t="shared" si="18"/>
        <v>0</v>
      </c>
      <c r="P69" s="17"/>
      <c r="Q69" s="17"/>
      <c r="R69" s="17"/>
      <c r="S69" s="22">
        <f t="shared" si="19"/>
        <v>0</v>
      </c>
      <c r="T69" s="22">
        <f t="shared" si="20"/>
        <v>0</v>
      </c>
      <c r="U69" s="22">
        <f t="shared" si="21"/>
        <v>0</v>
      </c>
    </row>
    <row r="70" spans="1:21" ht="15">
      <c r="A70" s="11" t="s">
        <v>125</v>
      </c>
      <c r="B70" s="12" t="s">
        <v>126</v>
      </c>
      <c r="C70" s="13">
        <f>SUM(C71:C72)</f>
        <v>0</v>
      </c>
      <c r="D70" s="13">
        <f aca="true" t="shared" si="22" ref="D70:T70">SUM(D71:D72)</f>
        <v>0</v>
      </c>
      <c r="E70" s="14">
        <f t="shared" si="22"/>
        <v>0</v>
      </c>
      <c r="F70" s="14">
        <f t="shared" si="22"/>
        <v>0</v>
      </c>
      <c r="G70" s="14">
        <f t="shared" si="22"/>
        <v>0</v>
      </c>
      <c r="H70" s="13">
        <f t="shared" si="22"/>
        <v>0</v>
      </c>
      <c r="I70" s="13">
        <f t="shared" si="22"/>
        <v>0</v>
      </c>
      <c r="J70" s="13">
        <f t="shared" si="22"/>
        <v>0</v>
      </c>
      <c r="K70" s="13">
        <f t="shared" si="22"/>
        <v>0</v>
      </c>
      <c r="L70" s="13">
        <f t="shared" si="22"/>
        <v>0</v>
      </c>
      <c r="M70" s="13">
        <f t="shared" si="22"/>
        <v>0</v>
      </c>
      <c r="N70" s="14">
        <f t="shared" si="22"/>
        <v>0</v>
      </c>
      <c r="O70" s="14">
        <f t="shared" si="22"/>
        <v>0</v>
      </c>
      <c r="P70" s="13">
        <f t="shared" si="22"/>
        <v>0</v>
      </c>
      <c r="Q70" s="13">
        <f t="shared" si="22"/>
        <v>0</v>
      </c>
      <c r="R70" s="13">
        <f t="shared" si="22"/>
        <v>0</v>
      </c>
      <c r="S70" s="14">
        <f t="shared" si="22"/>
        <v>0</v>
      </c>
      <c r="T70" s="14">
        <f t="shared" si="22"/>
        <v>0</v>
      </c>
      <c r="U70" s="14">
        <f>SUM(U71:U72)</f>
        <v>0</v>
      </c>
    </row>
    <row r="71" spans="1:21" ht="15">
      <c r="A71" s="15" t="s">
        <v>127</v>
      </c>
      <c r="B71" s="16" t="s">
        <v>58</v>
      </c>
      <c r="C71" s="17"/>
      <c r="D71" s="17"/>
      <c r="E71" s="18"/>
      <c r="F71" s="18"/>
      <c r="G71" s="19">
        <f t="shared" si="17"/>
        <v>0</v>
      </c>
      <c r="H71" s="17"/>
      <c r="I71" s="17"/>
      <c r="J71" s="17"/>
      <c r="K71" s="17"/>
      <c r="L71" s="17"/>
      <c r="M71" s="17"/>
      <c r="N71" s="19"/>
      <c r="O71" s="21">
        <f t="shared" si="18"/>
        <v>0</v>
      </c>
      <c r="P71" s="17"/>
      <c r="Q71" s="17"/>
      <c r="R71" s="17"/>
      <c r="S71" s="22">
        <f t="shared" si="19"/>
        <v>0</v>
      </c>
      <c r="T71" s="22">
        <f t="shared" si="20"/>
        <v>0</v>
      </c>
      <c r="U71" s="22">
        <f t="shared" si="21"/>
        <v>0</v>
      </c>
    </row>
    <row r="72" spans="1:21" ht="15">
      <c r="A72" s="15" t="s">
        <v>128</v>
      </c>
      <c r="B72" s="16" t="s">
        <v>60</v>
      </c>
      <c r="C72" s="17"/>
      <c r="D72" s="17"/>
      <c r="E72" s="18"/>
      <c r="F72" s="18"/>
      <c r="G72" s="19">
        <f t="shared" si="17"/>
        <v>0</v>
      </c>
      <c r="H72" s="17"/>
      <c r="I72" s="17"/>
      <c r="J72" s="17"/>
      <c r="K72" s="17"/>
      <c r="L72" s="17"/>
      <c r="M72" s="17"/>
      <c r="N72" s="19"/>
      <c r="O72" s="21">
        <f t="shared" si="18"/>
        <v>0</v>
      </c>
      <c r="P72" s="17"/>
      <c r="Q72" s="17"/>
      <c r="R72" s="17"/>
      <c r="S72" s="22">
        <f t="shared" si="19"/>
        <v>0</v>
      </c>
      <c r="T72" s="22">
        <f t="shared" si="20"/>
        <v>0</v>
      </c>
      <c r="U72" s="22">
        <f t="shared" si="21"/>
        <v>0</v>
      </c>
    </row>
    <row r="73" spans="1:21" ht="25.5">
      <c r="A73" s="11" t="s">
        <v>129</v>
      </c>
      <c r="B73" s="12" t="s">
        <v>104</v>
      </c>
      <c r="C73" s="13">
        <f>SUM(C74:C77)</f>
        <v>0</v>
      </c>
      <c r="D73" s="13">
        <f aca="true" t="shared" si="23" ref="D73:T73">SUM(D74:D77)</f>
        <v>0</v>
      </c>
      <c r="E73" s="14">
        <f t="shared" si="23"/>
        <v>0</v>
      </c>
      <c r="F73" s="14">
        <f t="shared" si="23"/>
        <v>0</v>
      </c>
      <c r="G73" s="14">
        <f t="shared" si="23"/>
        <v>0</v>
      </c>
      <c r="H73" s="13">
        <f t="shared" si="23"/>
        <v>0</v>
      </c>
      <c r="I73" s="13">
        <f t="shared" si="23"/>
        <v>0</v>
      </c>
      <c r="J73" s="13">
        <f t="shared" si="23"/>
        <v>0</v>
      </c>
      <c r="K73" s="13">
        <f t="shared" si="23"/>
        <v>0</v>
      </c>
      <c r="L73" s="13">
        <f t="shared" si="23"/>
        <v>0</v>
      </c>
      <c r="M73" s="13">
        <f t="shared" si="23"/>
        <v>0</v>
      </c>
      <c r="N73" s="14">
        <f t="shared" si="23"/>
        <v>0</v>
      </c>
      <c r="O73" s="14">
        <f t="shared" si="23"/>
        <v>0</v>
      </c>
      <c r="P73" s="13">
        <f t="shared" si="23"/>
        <v>0</v>
      </c>
      <c r="Q73" s="13">
        <f t="shared" si="23"/>
        <v>0</v>
      </c>
      <c r="R73" s="13">
        <f t="shared" si="23"/>
        <v>0</v>
      </c>
      <c r="S73" s="14">
        <f t="shared" si="23"/>
        <v>0</v>
      </c>
      <c r="T73" s="14">
        <f t="shared" si="23"/>
        <v>0</v>
      </c>
      <c r="U73" s="14">
        <f>SUM(U74:U77)</f>
        <v>0</v>
      </c>
    </row>
    <row r="74" spans="1:21" ht="15">
      <c r="A74" s="15" t="s">
        <v>130</v>
      </c>
      <c r="B74" s="16" t="s">
        <v>64</v>
      </c>
      <c r="C74" s="17"/>
      <c r="D74" s="17"/>
      <c r="E74" s="18"/>
      <c r="F74" s="18"/>
      <c r="G74" s="19">
        <f t="shared" si="17"/>
        <v>0</v>
      </c>
      <c r="H74" s="17"/>
      <c r="I74" s="17"/>
      <c r="J74" s="17"/>
      <c r="K74" s="17"/>
      <c r="L74" s="17"/>
      <c r="M74" s="17"/>
      <c r="N74" s="19"/>
      <c r="O74" s="21">
        <f t="shared" si="18"/>
        <v>0</v>
      </c>
      <c r="P74" s="17"/>
      <c r="Q74" s="17"/>
      <c r="R74" s="17"/>
      <c r="S74" s="22">
        <f t="shared" si="19"/>
        <v>0</v>
      </c>
      <c r="T74" s="22">
        <f t="shared" si="20"/>
        <v>0</v>
      </c>
      <c r="U74" s="22">
        <f t="shared" si="21"/>
        <v>0</v>
      </c>
    </row>
    <row r="75" spans="1:21" ht="15">
      <c r="A75" s="15" t="s">
        <v>131</v>
      </c>
      <c r="B75" s="16" t="s">
        <v>66</v>
      </c>
      <c r="C75" s="17"/>
      <c r="D75" s="17"/>
      <c r="E75" s="18"/>
      <c r="F75" s="18"/>
      <c r="G75" s="19">
        <f t="shared" si="17"/>
        <v>0</v>
      </c>
      <c r="H75" s="17"/>
      <c r="I75" s="17"/>
      <c r="J75" s="17"/>
      <c r="K75" s="17"/>
      <c r="L75" s="17"/>
      <c r="M75" s="17"/>
      <c r="N75" s="19"/>
      <c r="O75" s="21">
        <f t="shared" si="18"/>
        <v>0</v>
      </c>
      <c r="P75" s="17"/>
      <c r="Q75" s="17"/>
      <c r="R75" s="17"/>
      <c r="S75" s="22">
        <f t="shared" si="19"/>
        <v>0</v>
      </c>
      <c r="T75" s="22">
        <f t="shared" si="20"/>
        <v>0</v>
      </c>
      <c r="U75" s="22">
        <f t="shared" si="21"/>
        <v>0</v>
      </c>
    </row>
    <row r="76" spans="1:21" ht="15">
      <c r="A76" s="15" t="s">
        <v>132</v>
      </c>
      <c r="B76" s="16" t="s">
        <v>68</v>
      </c>
      <c r="C76" s="17"/>
      <c r="D76" s="17"/>
      <c r="E76" s="18"/>
      <c r="F76" s="18"/>
      <c r="G76" s="19">
        <f t="shared" si="17"/>
        <v>0</v>
      </c>
      <c r="H76" s="17"/>
      <c r="I76" s="17"/>
      <c r="J76" s="17"/>
      <c r="K76" s="17"/>
      <c r="L76" s="17"/>
      <c r="M76" s="17"/>
      <c r="N76" s="19"/>
      <c r="O76" s="21">
        <f t="shared" si="18"/>
        <v>0</v>
      </c>
      <c r="P76" s="17"/>
      <c r="Q76" s="17"/>
      <c r="R76" s="17"/>
      <c r="S76" s="22">
        <f t="shared" si="19"/>
        <v>0</v>
      </c>
      <c r="T76" s="22">
        <f t="shared" si="20"/>
        <v>0</v>
      </c>
      <c r="U76" s="22">
        <f t="shared" si="21"/>
        <v>0</v>
      </c>
    </row>
    <row r="77" spans="1:21" ht="25.5">
      <c r="A77" s="15" t="s">
        <v>133</v>
      </c>
      <c r="B77" s="16" t="s">
        <v>70</v>
      </c>
      <c r="C77" s="17"/>
      <c r="D77" s="17"/>
      <c r="E77" s="18"/>
      <c r="F77" s="18"/>
      <c r="G77" s="19">
        <f t="shared" si="17"/>
        <v>0</v>
      </c>
      <c r="H77" s="17"/>
      <c r="I77" s="17"/>
      <c r="J77" s="17"/>
      <c r="K77" s="17"/>
      <c r="L77" s="17"/>
      <c r="M77" s="17"/>
      <c r="N77" s="19"/>
      <c r="O77" s="21">
        <f t="shared" si="18"/>
        <v>0</v>
      </c>
      <c r="P77" s="17"/>
      <c r="Q77" s="17"/>
      <c r="R77" s="17"/>
      <c r="S77" s="22">
        <f t="shared" si="19"/>
        <v>0</v>
      </c>
      <c r="T77" s="22">
        <f t="shared" si="20"/>
        <v>0</v>
      </c>
      <c r="U77" s="22">
        <f t="shared" si="21"/>
        <v>0</v>
      </c>
    </row>
    <row r="78" spans="1:21" ht="15">
      <c r="A78" s="11" t="s">
        <v>134</v>
      </c>
      <c r="B78" s="12" t="s">
        <v>135</v>
      </c>
      <c r="C78" s="13">
        <f>SUM(C79:C80)</f>
        <v>0</v>
      </c>
      <c r="D78" s="13">
        <f aca="true" t="shared" si="24" ref="D78:U78">SUM(D79:D80)</f>
        <v>0</v>
      </c>
      <c r="E78" s="14">
        <f t="shared" si="24"/>
        <v>0</v>
      </c>
      <c r="F78" s="14">
        <f t="shared" si="24"/>
        <v>0</v>
      </c>
      <c r="G78" s="14">
        <f t="shared" si="24"/>
        <v>0</v>
      </c>
      <c r="H78" s="13">
        <f t="shared" si="24"/>
        <v>0</v>
      </c>
      <c r="I78" s="13">
        <f t="shared" si="24"/>
        <v>0</v>
      </c>
      <c r="J78" s="13">
        <f t="shared" si="24"/>
        <v>0</v>
      </c>
      <c r="K78" s="13">
        <f t="shared" si="24"/>
        <v>0</v>
      </c>
      <c r="L78" s="13">
        <f t="shared" si="24"/>
        <v>0</v>
      </c>
      <c r="M78" s="13">
        <f t="shared" si="24"/>
        <v>0</v>
      </c>
      <c r="N78" s="14">
        <f t="shared" si="24"/>
        <v>0</v>
      </c>
      <c r="O78" s="14">
        <f t="shared" si="24"/>
        <v>0</v>
      </c>
      <c r="P78" s="13">
        <f t="shared" si="24"/>
        <v>0</v>
      </c>
      <c r="Q78" s="13">
        <f t="shared" si="24"/>
        <v>0</v>
      </c>
      <c r="R78" s="13">
        <f t="shared" si="24"/>
        <v>0</v>
      </c>
      <c r="S78" s="14">
        <f t="shared" si="24"/>
        <v>0</v>
      </c>
      <c r="T78" s="14">
        <f t="shared" si="24"/>
        <v>0</v>
      </c>
      <c r="U78" s="14">
        <f t="shared" si="24"/>
        <v>0</v>
      </c>
    </row>
    <row r="79" spans="1:21" ht="15">
      <c r="A79" s="15" t="s">
        <v>136</v>
      </c>
      <c r="B79" s="16" t="s">
        <v>82</v>
      </c>
      <c r="C79" s="17"/>
      <c r="D79" s="17"/>
      <c r="E79" s="18"/>
      <c r="F79" s="18"/>
      <c r="G79" s="19">
        <f t="shared" si="17"/>
        <v>0</v>
      </c>
      <c r="H79" s="17"/>
      <c r="I79" s="17"/>
      <c r="J79" s="17"/>
      <c r="K79" s="17"/>
      <c r="L79" s="17"/>
      <c r="M79" s="17"/>
      <c r="N79" s="19"/>
      <c r="O79" s="21">
        <f t="shared" si="18"/>
        <v>0</v>
      </c>
      <c r="P79" s="17"/>
      <c r="Q79" s="17"/>
      <c r="R79" s="17"/>
      <c r="S79" s="22">
        <f>+P79+Q79-R79</f>
        <v>0</v>
      </c>
      <c r="T79" s="22">
        <f t="shared" si="20"/>
        <v>0</v>
      </c>
      <c r="U79" s="22">
        <f t="shared" si="21"/>
        <v>0</v>
      </c>
    </row>
    <row r="80" spans="1:21" ht="15">
      <c r="A80" s="15" t="s">
        <v>137</v>
      </c>
      <c r="B80" s="16" t="s">
        <v>84</v>
      </c>
      <c r="C80" s="17"/>
      <c r="D80" s="17"/>
      <c r="E80" s="18"/>
      <c r="F80" s="18"/>
      <c r="G80" s="19">
        <f t="shared" si="17"/>
        <v>0</v>
      </c>
      <c r="H80" s="17"/>
      <c r="I80" s="17"/>
      <c r="J80" s="17"/>
      <c r="K80" s="17"/>
      <c r="L80" s="17"/>
      <c r="M80" s="17"/>
      <c r="N80" s="19"/>
      <c r="O80" s="21">
        <f t="shared" si="18"/>
        <v>0</v>
      </c>
      <c r="P80" s="17"/>
      <c r="Q80" s="17"/>
      <c r="R80" s="17"/>
      <c r="S80" s="22">
        <f>+P80+Q80-R80</f>
        <v>0</v>
      </c>
      <c r="T80" s="22">
        <f t="shared" si="20"/>
        <v>0</v>
      </c>
      <c r="U80" s="22">
        <f t="shared" si="21"/>
        <v>0</v>
      </c>
    </row>
    <row r="81" spans="1:21" ht="15">
      <c r="A81" s="11" t="s">
        <v>138</v>
      </c>
      <c r="B81" s="12" t="s">
        <v>90</v>
      </c>
      <c r="C81" s="13">
        <f>SUM(C82:C85)</f>
        <v>0</v>
      </c>
      <c r="D81" s="13">
        <f aca="true" t="shared" si="25" ref="D81:U81">SUM(D82:D85)</f>
        <v>0</v>
      </c>
      <c r="E81" s="14">
        <f t="shared" si="25"/>
        <v>0</v>
      </c>
      <c r="F81" s="14">
        <f t="shared" si="25"/>
        <v>0</v>
      </c>
      <c r="G81" s="14">
        <f t="shared" si="25"/>
        <v>0</v>
      </c>
      <c r="H81" s="13">
        <f t="shared" si="25"/>
        <v>0</v>
      </c>
      <c r="I81" s="13">
        <f t="shared" si="25"/>
        <v>0</v>
      </c>
      <c r="J81" s="13">
        <f t="shared" si="25"/>
        <v>0</v>
      </c>
      <c r="K81" s="13">
        <f t="shared" si="25"/>
        <v>0</v>
      </c>
      <c r="L81" s="13">
        <f t="shared" si="25"/>
        <v>0</v>
      </c>
      <c r="M81" s="13">
        <f t="shared" si="25"/>
        <v>0</v>
      </c>
      <c r="N81" s="14">
        <f t="shared" si="25"/>
        <v>0</v>
      </c>
      <c r="O81" s="14">
        <f t="shared" si="25"/>
        <v>0</v>
      </c>
      <c r="P81" s="13">
        <f t="shared" si="25"/>
        <v>0</v>
      </c>
      <c r="Q81" s="13">
        <f t="shared" si="25"/>
        <v>0</v>
      </c>
      <c r="R81" s="13">
        <f t="shared" si="25"/>
        <v>0</v>
      </c>
      <c r="S81" s="14">
        <f t="shared" si="25"/>
        <v>0</v>
      </c>
      <c r="T81" s="14">
        <f t="shared" si="25"/>
        <v>0</v>
      </c>
      <c r="U81" s="14">
        <f t="shared" si="25"/>
        <v>0</v>
      </c>
    </row>
    <row r="82" spans="1:21" ht="15">
      <c r="A82" s="15" t="s">
        <v>139</v>
      </c>
      <c r="B82" s="16" t="s">
        <v>92</v>
      </c>
      <c r="C82" s="17"/>
      <c r="D82" s="17"/>
      <c r="E82" s="18"/>
      <c r="F82" s="18"/>
      <c r="G82" s="19">
        <f t="shared" si="17"/>
        <v>0</v>
      </c>
      <c r="H82" s="17"/>
      <c r="I82" s="17"/>
      <c r="J82" s="17"/>
      <c r="K82" s="17"/>
      <c r="L82" s="17"/>
      <c r="M82" s="17"/>
      <c r="N82" s="19"/>
      <c r="O82" s="21">
        <f t="shared" si="18"/>
        <v>0</v>
      </c>
      <c r="P82" s="17"/>
      <c r="Q82" s="17"/>
      <c r="R82" s="17"/>
      <c r="S82" s="22">
        <f aca="true" t="shared" si="26" ref="S82:S90">+Q82-R82</f>
        <v>0</v>
      </c>
      <c r="T82" s="22">
        <f t="shared" si="20"/>
        <v>0</v>
      </c>
      <c r="U82" s="22">
        <f t="shared" si="21"/>
        <v>0</v>
      </c>
    </row>
    <row r="83" spans="1:21" ht="15">
      <c r="A83" s="15" t="s">
        <v>140</v>
      </c>
      <c r="B83" s="16" t="s">
        <v>94</v>
      </c>
      <c r="C83" s="17"/>
      <c r="D83" s="17"/>
      <c r="E83" s="18"/>
      <c r="F83" s="18"/>
      <c r="G83" s="19">
        <f t="shared" si="17"/>
        <v>0</v>
      </c>
      <c r="H83" s="17"/>
      <c r="I83" s="17"/>
      <c r="J83" s="17"/>
      <c r="K83" s="17"/>
      <c r="L83" s="17"/>
      <c r="M83" s="17"/>
      <c r="N83" s="19"/>
      <c r="O83" s="21">
        <f t="shared" si="18"/>
        <v>0</v>
      </c>
      <c r="P83" s="17"/>
      <c r="Q83" s="17"/>
      <c r="R83" s="17"/>
      <c r="S83" s="22">
        <f t="shared" si="26"/>
        <v>0</v>
      </c>
      <c r="T83" s="22">
        <f t="shared" si="20"/>
        <v>0</v>
      </c>
      <c r="U83" s="22">
        <f t="shared" si="21"/>
        <v>0</v>
      </c>
    </row>
    <row r="84" spans="1:21" ht="15">
      <c r="A84" s="15" t="s">
        <v>141</v>
      </c>
      <c r="B84" s="16" t="s">
        <v>96</v>
      </c>
      <c r="C84" s="17"/>
      <c r="D84" s="17"/>
      <c r="E84" s="18"/>
      <c r="F84" s="18"/>
      <c r="G84" s="19">
        <f t="shared" si="17"/>
        <v>0</v>
      </c>
      <c r="H84" s="17"/>
      <c r="I84" s="17"/>
      <c r="J84" s="17"/>
      <c r="K84" s="17"/>
      <c r="L84" s="17"/>
      <c r="M84" s="17"/>
      <c r="N84" s="19"/>
      <c r="O84" s="21">
        <f t="shared" si="18"/>
        <v>0</v>
      </c>
      <c r="P84" s="17"/>
      <c r="Q84" s="17"/>
      <c r="R84" s="17"/>
      <c r="S84" s="22">
        <f t="shared" si="26"/>
        <v>0</v>
      </c>
      <c r="T84" s="22">
        <f t="shared" si="20"/>
        <v>0</v>
      </c>
      <c r="U84" s="22">
        <f t="shared" si="21"/>
        <v>0</v>
      </c>
    </row>
    <row r="85" spans="1:21" ht="15">
      <c r="A85" s="15" t="s">
        <v>142</v>
      </c>
      <c r="B85" s="16" t="s">
        <v>98</v>
      </c>
      <c r="C85" s="17"/>
      <c r="D85" s="17"/>
      <c r="E85" s="18"/>
      <c r="F85" s="18"/>
      <c r="G85" s="19">
        <f t="shared" si="17"/>
        <v>0</v>
      </c>
      <c r="H85" s="17"/>
      <c r="I85" s="17"/>
      <c r="J85" s="17"/>
      <c r="K85" s="17"/>
      <c r="L85" s="17"/>
      <c r="M85" s="17"/>
      <c r="N85" s="19"/>
      <c r="O85" s="21">
        <f t="shared" si="18"/>
        <v>0</v>
      </c>
      <c r="P85" s="17"/>
      <c r="Q85" s="17"/>
      <c r="R85" s="17"/>
      <c r="S85" s="22">
        <f t="shared" si="26"/>
        <v>0</v>
      </c>
      <c r="T85" s="22">
        <f t="shared" si="20"/>
        <v>0</v>
      </c>
      <c r="U85" s="22">
        <f t="shared" si="21"/>
        <v>0</v>
      </c>
    </row>
    <row r="86" spans="1:21" ht="25.5">
      <c r="A86" s="11" t="s">
        <v>143</v>
      </c>
      <c r="B86" s="12" t="s">
        <v>144</v>
      </c>
      <c r="C86" s="13">
        <f>SUM(C87:C90)</f>
        <v>0</v>
      </c>
      <c r="D86" s="13">
        <f aca="true" t="shared" si="27" ref="D86:T86">SUM(D87:D90)</f>
        <v>0</v>
      </c>
      <c r="E86" s="14">
        <f t="shared" si="27"/>
        <v>0</v>
      </c>
      <c r="F86" s="14">
        <f t="shared" si="27"/>
        <v>0</v>
      </c>
      <c r="G86" s="14">
        <f t="shared" si="27"/>
        <v>0</v>
      </c>
      <c r="H86" s="13">
        <f t="shared" si="27"/>
        <v>0</v>
      </c>
      <c r="I86" s="13">
        <f t="shared" si="27"/>
        <v>0</v>
      </c>
      <c r="J86" s="13">
        <f t="shared" si="27"/>
        <v>0</v>
      </c>
      <c r="K86" s="13">
        <f t="shared" si="27"/>
        <v>0</v>
      </c>
      <c r="L86" s="13">
        <f t="shared" si="27"/>
        <v>0</v>
      </c>
      <c r="M86" s="13">
        <f t="shared" si="27"/>
        <v>0</v>
      </c>
      <c r="N86" s="14">
        <f t="shared" si="27"/>
        <v>0</v>
      </c>
      <c r="O86" s="14">
        <f t="shared" si="27"/>
        <v>0</v>
      </c>
      <c r="P86" s="13">
        <f t="shared" si="27"/>
        <v>0</v>
      </c>
      <c r="Q86" s="13">
        <f t="shared" si="27"/>
        <v>0</v>
      </c>
      <c r="R86" s="13">
        <f t="shared" si="27"/>
        <v>0</v>
      </c>
      <c r="S86" s="14">
        <f t="shared" si="27"/>
        <v>0</v>
      </c>
      <c r="T86" s="14">
        <f t="shared" si="27"/>
        <v>0</v>
      </c>
      <c r="U86" s="14">
        <f>SUM(U87:U90)</f>
        <v>0</v>
      </c>
    </row>
    <row r="87" spans="1:21" ht="15">
      <c r="A87" s="15" t="s">
        <v>145</v>
      </c>
      <c r="B87" s="16" t="s">
        <v>102</v>
      </c>
      <c r="C87" s="17"/>
      <c r="D87" s="17"/>
      <c r="E87" s="18"/>
      <c r="F87" s="18"/>
      <c r="G87" s="19">
        <f t="shared" si="17"/>
        <v>0</v>
      </c>
      <c r="H87" s="17"/>
      <c r="I87" s="17"/>
      <c r="J87" s="17"/>
      <c r="K87" s="17"/>
      <c r="L87" s="17"/>
      <c r="M87" s="17"/>
      <c r="N87" s="19"/>
      <c r="O87" s="21">
        <f t="shared" si="18"/>
        <v>0</v>
      </c>
      <c r="P87" s="17"/>
      <c r="Q87" s="17"/>
      <c r="R87" s="17"/>
      <c r="S87" s="22">
        <f t="shared" si="26"/>
        <v>0</v>
      </c>
      <c r="T87" s="22">
        <f t="shared" si="20"/>
        <v>0</v>
      </c>
      <c r="U87" s="22">
        <f t="shared" si="21"/>
        <v>0</v>
      </c>
    </row>
    <row r="88" spans="1:21" ht="15">
      <c r="A88" s="15" t="s">
        <v>146</v>
      </c>
      <c r="B88" s="16" t="s">
        <v>104</v>
      </c>
      <c r="C88" s="17"/>
      <c r="D88" s="17"/>
      <c r="E88" s="18"/>
      <c r="F88" s="18"/>
      <c r="G88" s="19">
        <f t="shared" si="17"/>
        <v>0</v>
      </c>
      <c r="H88" s="17"/>
      <c r="I88" s="17"/>
      <c r="J88" s="17"/>
      <c r="K88" s="17"/>
      <c r="L88" s="17"/>
      <c r="M88" s="17"/>
      <c r="N88" s="19"/>
      <c r="O88" s="21">
        <f t="shared" si="18"/>
        <v>0</v>
      </c>
      <c r="P88" s="17"/>
      <c r="Q88" s="17"/>
      <c r="R88" s="17"/>
      <c r="S88" s="22">
        <f t="shared" si="26"/>
        <v>0</v>
      </c>
      <c r="T88" s="22">
        <f t="shared" si="20"/>
        <v>0</v>
      </c>
      <c r="U88" s="22">
        <f t="shared" si="21"/>
        <v>0</v>
      </c>
    </row>
    <row r="89" spans="1:21" ht="15">
      <c r="A89" s="15" t="s">
        <v>147</v>
      </c>
      <c r="B89" s="16" t="s">
        <v>106</v>
      </c>
      <c r="C89" s="17"/>
      <c r="D89" s="17"/>
      <c r="E89" s="18"/>
      <c r="F89" s="18"/>
      <c r="G89" s="19">
        <f t="shared" si="17"/>
        <v>0</v>
      </c>
      <c r="H89" s="17"/>
      <c r="I89" s="17"/>
      <c r="J89" s="17"/>
      <c r="K89" s="17"/>
      <c r="L89" s="17"/>
      <c r="M89" s="17"/>
      <c r="N89" s="19"/>
      <c r="O89" s="21">
        <f t="shared" si="18"/>
        <v>0</v>
      </c>
      <c r="P89" s="17"/>
      <c r="Q89" s="17"/>
      <c r="R89" s="17"/>
      <c r="S89" s="22">
        <f t="shared" si="26"/>
        <v>0</v>
      </c>
      <c r="T89" s="22">
        <f t="shared" si="20"/>
        <v>0</v>
      </c>
      <c r="U89" s="22">
        <f t="shared" si="21"/>
        <v>0</v>
      </c>
    </row>
    <row r="90" spans="1:21" ht="15">
      <c r="A90" s="15" t="s">
        <v>148</v>
      </c>
      <c r="B90" s="16" t="s">
        <v>90</v>
      </c>
      <c r="C90" s="17"/>
      <c r="D90" s="17"/>
      <c r="E90" s="18"/>
      <c r="F90" s="18"/>
      <c r="G90" s="19">
        <f t="shared" si="17"/>
        <v>0</v>
      </c>
      <c r="H90" s="17"/>
      <c r="I90" s="17"/>
      <c r="J90" s="17"/>
      <c r="K90" s="17"/>
      <c r="L90" s="17"/>
      <c r="M90" s="17"/>
      <c r="N90" s="19"/>
      <c r="O90" s="21">
        <f t="shared" si="18"/>
        <v>0</v>
      </c>
      <c r="P90" s="17"/>
      <c r="Q90" s="17"/>
      <c r="R90" s="17"/>
      <c r="S90" s="22">
        <f t="shared" si="26"/>
        <v>0</v>
      </c>
      <c r="T90" s="22">
        <f t="shared" si="20"/>
        <v>0</v>
      </c>
      <c r="U90" s="22">
        <f t="shared" si="21"/>
        <v>0</v>
      </c>
    </row>
    <row r="91" spans="1:21" ht="15.75">
      <c r="A91" s="47" t="s">
        <v>149</v>
      </c>
      <c r="B91" s="47"/>
      <c r="C91" s="26">
        <f aca="true" t="shared" si="28" ref="C91:S91">+C86+C81+C78+C73+C70+C57</f>
        <v>0</v>
      </c>
      <c r="D91" s="26">
        <f t="shared" si="28"/>
        <v>0</v>
      </c>
      <c r="E91" s="27">
        <f t="shared" si="28"/>
        <v>0</v>
      </c>
      <c r="F91" s="27">
        <f t="shared" si="28"/>
        <v>0</v>
      </c>
      <c r="G91" s="27">
        <f t="shared" si="28"/>
        <v>0</v>
      </c>
      <c r="H91" s="26">
        <f t="shared" si="28"/>
        <v>0</v>
      </c>
      <c r="I91" s="26">
        <f t="shared" si="28"/>
        <v>0</v>
      </c>
      <c r="J91" s="26">
        <f t="shared" si="28"/>
        <v>0</v>
      </c>
      <c r="K91" s="26">
        <f t="shared" si="28"/>
        <v>0</v>
      </c>
      <c r="L91" s="26">
        <f t="shared" si="28"/>
        <v>0</v>
      </c>
      <c r="M91" s="26">
        <f t="shared" si="28"/>
        <v>0</v>
      </c>
      <c r="N91" s="27">
        <f t="shared" si="28"/>
        <v>0</v>
      </c>
      <c r="O91" s="27">
        <f t="shared" si="28"/>
        <v>0</v>
      </c>
      <c r="P91" s="26">
        <f t="shared" si="28"/>
        <v>0</v>
      </c>
      <c r="Q91" s="26">
        <f t="shared" si="28"/>
        <v>0</v>
      </c>
      <c r="R91" s="26">
        <f t="shared" si="28"/>
        <v>0</v>
      </c>
      <c r="S91" s="27">
        <f t="shared" si="28"/>
        <v>0</v>
      </c>
      <c r="T91" s="27">
        <f>+T86+T81+T78+T73+T70+T57</f>
        <v>0</v>
      </c>
      <c r="U91" s="27">
        <f>+U86+U81+U78+U73+U70+U57</f>
        <v>0</v>
      </c>
    </row>
    <row r="92" spans="1:21" ht="15">
      <c r="A92" s="28"/>
      <c r="B92" s="29"/>
      <c r="C92" s="30"/>
      <c r="D92" s="30"/>
      <c r="E92" s="31"/>
      <c r="F92" s="31"/>
      <c r="G92" s="31"/>
      <c r="H92" s="30"/>
      <c r="I92" s="30"/>
      <c r="J92" s="30"/>
      <c r="K92" s="30"/>
      <c r="L92" s="30"/>
      <c r="M92" s="30"/>
      <c r="N92" s="31"/>
      <c r="O92" s="32"/>
      <c r="P92" s="30"/>
      <c r="Q92" s="30"/>
      <c r="R92" s="30"/>
      <c r="S92" s="31"/>
      <c r="T92" s="31"/>
      <c r="U92" s="32"/>
    </row>
    <row r="93" spans="1:21" ht="15.75">
      <c r="A93" s="48" t="s">
        <v>150</v>
      </c>
      <c r="B93" s="48"/>
      <c r="C93" s="33">
        <f aca="true" t="shared" si="29" ref="C93:U93">+C91+C55</f>
        <v>1323245.3399999999</v>
      </c>
      <c r="D93" s="33">
        <f t="shared" si="29"/>
        <v>843601.49</v>
      </c>
      <c r="E93" s="34">
        <f t="shared" si="29"/>
        <v>994764.36</v>
      </c>
      <c r="F93" s="34">
        <f t="shared" si="29"/>
        <v>0</v>
      </c>
      <c r="G93" s="34">
        <f t="shared" si="29"/>
        <v>3161611.1899999995</v>
      </c>
      <c r="H93" s="33">
        <f t="shared" si="29"/>
        <v>0</v>
      </c>
      <c r="I93" s="33">
        <f t="shared" si="29"/>
        <v>0</v>
      </c>
      <c r="J93" s="33">
        <f t="shared" si="29"/>
        <v>0</v>
      </c>
      <c r="K93" s="33">
        <f t="shared" si="29"/>
        <v>0</v>
      </c>
      <c r="L93" s="33">
        <f t="shared" si="29"/>
        <v>0</v>
      </c>
      <c r="M93" s="33">
        <f t="shared" si="29"/>
        <v>0</v>
      </c>
      <c r="N93" s="34">
        <f t="shared" si="29"/>
        <v>0</v>
      </c>
      <c r="O93" s="34">
        <f t="shared" si="29"/>
        <v>3161611.1899999995</v>
      </c>
      <c r="P93" s="33">
        <f t="shared" si="29"/>
        <v>0</v>
      </c>
      <c r="Q93" s="33">
        <f t="shared" si="29"/>
        <v>0</v>
      </c>
      <c r="R93" s="33">
        <f t="shared" si="29"/>
        <v>0</v>
      </c>
      <c r="S93" s="34">
        <f t="shared" si="29"/>
        <v>-14565.96</v>
      </c>
      <c r="T93" s="34">
        <f t="shared" si="29"/>
        <v>-992802.69</v>
      </c>
      <c r="U93" s="34">
        <f t="shared" si="29"/>
        <v>2168808.4999999995</v>
      </c>
    </row>
    <row r="94" spans="1:21" ht="15">
      <c r="A94" s="35"/>
      <c r="B94" s="36"/>
      <c r="C94" s="37"/>
      <c r="D94" s="37"/>
      <c r="E94" s="38"/>
      <c r="F94" s="38"/>
      <c r="G94" s="38"/>
      <c r="H94" s="37"/>
      <c r="I94" s="37"/>
      <c r="J94" s="37"/>
      <c r="K94" s="37"/>
      <c r="L94" s="37"/>
      <c r="M94" s="37"/>
      <c r="N94" s="38"/>
      <c r="O94" s="38"/>
      <c r="P94" s="37"/>
      <c r="Q94" s="37"/>
      <c r="R94" s="37"/>
      <c r="S94" s="38"/>
      <c r="T94" s="38"/>
      <c r="U94" s="38"/>
    </row>
    <row r="95" spans="1:21" ht="15">
      <c r="A95" s="49"/>
      <c r="B95" s="49"/>
      <c r="C95" s="49"/>
      <c r="D95" s="37"/>
      <c r="E95" s="39"/>
      <c r="F95" s="39"/>
      <c r="G95" s="38"/>
      <c r="H95" s="37"/>
      <c r="I95" s="37"/>
      <c r="J95" s="37"/>
      <c r="K95" s="37"/>
      <c r="L95" s="37"/>
      <c r="M95" s="37"/>
      <c r="N95" s="38"/>
      <c r="O95" s="38"/>
      <c r="P95" s="37"/>
      <c r="Q95" s="37"/>
      <c r="R95" s="37"/>
      <c r="S95" s="38"/>
      <c r="T95" s="38"/>
      <c r="U95" s="38"/>
    </row>
    <row r="96" spans="1:21" ht="15">
      <c r="A96" s="35"/>
      <c r="B96" s="35"/>
      <c r="C96" s="40"/>
      <c r="D96" s="40"/>
      <c r="E96" s="41"/>
      <c r="F96" s="41"/>
      <c r="G96" s="41"/>
      <c r="H96" s="40"/>
      <c r="I96" s="40"/>
      <c r="J96" s="40"/>
      <c r="K96" s="40"/>
      <c r="L96" s="40"/>
      <c r="M96" s="40"/>
      <c r="N96" s="41"/>
      <c r="O96" s="41"/>
      <c r="P96" s="40"/>
      <c r="Q96" s="40"/>
      <c r="R96" s="40"/>
      <c r="S96" s="41"/>
      <c r="T96" s="41"/>
      <c r="U96" s="41"/>
    </row>
    <row r="97" spans="1:21" ht="15">
      <c r="A97" s="35"/>
      <c r="B97" s="35"/>
      <c r="C97" s="35"/>
      <c r="D97" s="35"/>
      <c r="E97" s="41"/>
      <c r="F97" s="41"/>
      <c r="G97" s="41"/>
      <c r="H97" s="40"/>
      <c r="I97" s="35"/>
      <c r="J97" s="35"/>
      <c r="K97" s="35"/>
      <c r="L97" s="35"/>
      <c r="M97" s="35"/>
      <c r="N97" s="41"/>
      <c r="O97" s="41"/>
      <c r="P97" s="35"/>
      <c r="Q97" s="35"/>
      <c r="R97" s="35"/>
      <c r="S97" s="41"/>
      <c r="T97" s="41"/>
      <c r="U97" s="41"/>
    </row>
    <row r="98" spans="1:21" ht="15">
      <c r="A98" s="35"/>
      <c r="B98" s="35"/>
      <c r="C98" s="40"/>
      <c r="D98" s="40"/>
      <c r="E98" s="41"/>
      <c r="F98" s="41"/>
      <c r="G98" s="41"/>
      <c r="H98" s="40"/>
      <c r="I98" s="40"/>
      <c r="J98" s="40"/>
      <c r="K98" s="40"/>
      <c r="L98" s="40"/>
      <c r="M98" s="40"/>
      <c r="N98" s="41"/>
      <c r="O98" s="41"/>
      <c r="P98" s="40"/>
      <c r="Q98" s="40"/>
      <c r="R98" s="40"/>
      <c r="S98" s="41"/>
      <c r="T98" s="41"/>
      <c r="U98" s="41"/>
    </row>
    <row r="99" spans="1:21" ht="15">
      <c r="A99" s="35"/>
      <c r="B99" s="42"/>
      <c r="C99" s="40"/>
      <c r="D99" s="42"/>
      <c r="E99" s="43"/>
      <c r="F99" s="41"/>
      <c r="G99" s="43"/>
      <c r="H99" s="42"/>
      <c r="I99" s="35"/>
      <c r="J99" s="35"/>
      <c r="K99" s="35"/>
      <c r="L99" s="35"/>
      <c r="M99" s="35"/>
      <c r="N99" s="41"/>
      <c r="O99" s="41"/>
      <c r="P99" s="35"/>
      <c r="Q99" s="35"/>
      <c r="R99" s="35"/>
      <c r="S99" s="41"/>
      <c r="T99" s="41"/>
      <c r="U99" s="41"/>
    </row>
    <row r="100" spans="1:21" ht="15">
      <c r="A100" s="35"/>
      <c r="B100" s="42"/>
      <c r="C100" s="40"/>
      <c r="D100" s="42"/>
      <c r="E100" s="43"/>
      <c r="F100" s="41"/>
      <c r="G100" s="43"/>
      <c r="H100" s="42"/>
      <c r="I100" s="35"/>
      <c r="J100" s="35"/>
      <c r="K100" s="35"/>
      <c r="L100" s="35"/>
      <c r="M100" s="35"/>
      <c r="N100" s="41"/>
      <c r="O100" s="41"/>
      <c r="P100" s="35"/>
      <c r="Q100" s="35"/>
      <c r="R100" s="35"/>
      <c r="S100" s="41"/>
      <c r="T100" s="41"/>
      <c r="U100" s="41"/>
    </row>
    <row r="101" spans="1:21" ht="15">
      <c r="A101" s="35"/>
      <c r="B101" s="42"/>
      <c r="C101" s="40"/>
      <c r="D101" s="42"/>
      <c r="E101" s="43"/>
      <c r="F101" s="41"/>
      <c r="G101" s="43"/>
      <c r="H101" s="42"/>
      <c r="I101" s="35"/>
      <c r="J101" s="35"/>
      <c r="K101" s="35"/>
      <c r="L101" s="35"/>
      <c r="M101" s="35"/>
      <c r="N101" s="41"/>
      <c r="O101" s="41"/>
      <c r="P101" s="35"/>
      <c r="Q101" s="35"/>
      <c r="R101" s="35"/>
      <c r="S101" s="41"/>
      <c r="T101" s="41"/>
      <c r="U101" s="41"/>
    </row>
    <row r="102" spans="1:21" ht="15">
      <c r="A102" s="35"/>
      <c r="B102" s="44" t="s">
        <v>151</v>
      </c>
      <c r="C102" s="40"/>
      <c r="D102" s="45" t="s">
        <v>152</v>
      </c>
      <c r="E102" s="45"/>
      <c r="F102" s="41"/>
      <c r="G102" s="45" t="s">
        <v>153</v>
      </c>
      <c r="H102" s="45"/>
      <c r="I102" s="35"/>
      <c r="J102" s="35"/>
      <c r="K102" s="35"/>
      <c r="L102" s="35"/>
      <c r="M102" s="35"/>
      <c r="N102" s="41"/>
      <c r="O102" s="41"/>
      <c r="P102" s="35"/>
      <c r="Q102" s="35"/>
      <c r="R102" s="35"/>
      <c r="S102" s="41"/>
      <c r="T102" s="41"/>
      <c r="U102" s="41"/>
    </row>
    <row r="103" spans="1:21" ht="15">
      <c r="A103" s="35"/>
      <c r="B103" s="35"/>
      <c r="C103" s="40"/>
      <c r="D103" s="40"/>
      <c r="E103" s="41"/>
      <c r="F103" s="41"/>
      <c r="G103" s="41"/>
      <c r="H103" s="40"/>
      <c r="I103" s="40"/>
      <c r="J103" s="40"/>
      <c r="K103" s="40"/>
      <c r="L103" s="40"/>
      <c r="M103" s="40"/>
      <c r="N103" s="41"/>
      <c r="O103" s="41"/>
      <c r="P103" s="40"/>
      <c r="Q103" s="40"/>
      <c r="R103" s="40"/>
      <c r="S103" s="41"/>
      <c r="T103" s="41"/>
      <c r="U103" s="41"/>
    </row>
    <row r="104" spans="1:21" ht="15">
      <c r="A104" s="35"/>
      <c r="B104" s="35"/>
      <c r="C104" s="40"/>
      <c r="D104" s="40"/>
      <c r="E104" s="41"/>
      <c r="F104" s="41"/>
      <c r="G104" s="41"/>
      <c r="H104" s="40"/>
      <c r="I104" s="40"/>
      <c r="J104" s="40"/>
      <c r="K104" s="40"/>
      <c r="L104" s="40"/>
      <c r="M104" s="40"/>
      <c r="N104" s="41"/>
      <c r="O104" s="41"/>
      <c r="P104" s="40"/>
      <c r="Q104" s="40"/>
      <c r="R104" s="40"/>
      <c r="S104" s="41"/>
      <c r="T104" s="41"/>
      <c r="U104" s="41"/>
    </row>
    <row r="105" spans="1:21" ht="15">
      <c r="A105" s="35"/>
      <c r="B105" s="35"/>
      <c r="C105" s="40"/>
      <c r="D105" s="40"/>
      <c r="E105" s="41"/>
      <c r="F105" s="41"/>
      <c r="G105" s="41"/>
      <c r="H105" s="40"/>
      <c r="I105" s="40"/>
      <c r="J105" s="40"/>
      <c r="K105" s="40"/>
      <c r="L105" s="40"/>
      <c r="M105" s="40"/>
      <c r="N105" s="41"/>
      <c r="O105" s="41"/>
      <c r="P105" s="40"/>
      <c r="Q105" s="40"/>
      <c r="R105" s="40"/>
      <c r="S105" s="41"/>
      <c r="T105" s="41"/>
      <c r="U105" s="41"/>
    </row>
    <row r="106" spans="1:21" ht="15">
      <c r="A106" s="35"/>
      <c r="B106" s="35"/>
      <c r="C106" s="40"/>
      <c r="D106" s="40"/>
      <c r="E106" s="41"/>
      <c r="F106" s="41"/>
      <c r="G106" s="41"/>
      <c r="H106" s="40"/>
      <c r="I106" s="40"/>
      <c r="J106" s="40"/>
      <c r="K106" s="40"/>
      <c r="L106" s="40"/>
      <c r="M106" s="40"/>
      <c r="N106" s="41"/>
      <c r="O106" s="41"/>
      <c r="P106" s="40"/>
      <c r="Q106" s="40"/>
      <c r="R106" s="40"/>
      <c r="S106" s="41"/>
      <c r="T106" s="41"/>
      <c r="U106" s="41"/>
    </row>
    <row r="107" spans="1:21" ht="15">
      <c r="A107" s="35"/>
      <c r="B107" s="35"/>
      <c r="C107" s="40"/>
      <c r="D107" s="40"/>
      <c r="E107" s="41"/>
      <c r="F107" s="41"/>
      <c r="G107" s="41"/>
      <c r="H107" s="40"/>
      <c r="I107" s="40"/>
      <c r="J107" s="40"/>
      <c r="K107" s="40"/>
      <c r="L107" s="40"/>
      <c r="M107" s="40"/>
      <c r="N107" s="41"/>
      <c r="O107" s="41"/>
      <c r="P107" s="40"/>
      <c r="Q107" s="40"/>
      <c r="R107" s="40"/>
      <c r="S107" s="41"/>
      <c r="T107" s="41"/>
      <c r="U107" s="41"/>
    </row>
    <row r="108" spans="1:21" ht="15">
      <c r="A108" s="35"/>
      <c r="B108" s="35"/>
      <c r="C108" s="40"/>
      <c r="D108" s="40"/>
      <c r="E108" s="41"/>
      <c r="F108" s="41"/>
      <c r="G108" s="41"/>
      <c r="H108" s="40"/>
      <c r="I108" s="40"/>
      <c r="J108" s="40"/>
      <c r="K108" s="40"/>
      <c r="L108" s="40"/>
      <c r="M108" s="40"/>
      <c r="N108" s="41"/>
      <c r="O108" s="41"/>
      <c r="P108" s="40"/>
      <c r="Q108" s="40"/>
      <c r="R108" s="40"/>
      <c r="S108" s="41"/>
      <c r="T108" s="41"/>
      <c r="U108" s="41"/>
    </row>
  </sheetData>
  <sheetProtection/>
  <protectedRanges>
    <protectedRange sqref="U11:U93" name="Rango4"/>
    <protectedRange sqref="A97:H99" name="Rango2"/>
    <protectedRange sqref="B9:T92" name="Rango1"/>
    <protectedRange sqref="A4:U4" name="Rango3"/>
  </protectedRanges>
  <mergeCells count="34">
    <mergeCell ref="C7:G7"/>
    <mergeCell ref="H7:N7"/>
    <mergeCell ref="O7:O9"/>
    <mergeCell ref="P7:T7"/>
    <mergeCell ref="H8:H9"/>
    <mergeCell ref="I8:I9"/>
    <mergeCell ref="J8:J9"/>
    <mergeCell ref="K8:K9"/>
    <mergeCell ref="A2:U2"/>
    <mergeCell ref="A3:U3"/>
    <mergeCell ref="A4:U4"/>
    <mergeCell ref="A5:U5"/>
    <mergeCell ref="A7:A9"/>
    <mergeCell ref="B7:B9"/>
    <mergeCell ref="N8:N9"/>
    <mergeCell ref="P8:P9"/>
    <mergeCell ref="Q8:Q9"/>
    <mergeCell ref="R8:R9"/>
    <mergeCell ref="U7:U9"/>
    <mergeCell ref="C8:C9"/>
    <mergeCell ref="D8:D9"/>
    <mergeCell ref="E8:E9"/>
    <mergeCell ref="F8:F9"/>
    <mergeCell ref="G8:G9"/>
    <mergeCell ref="D102:E102"/>
    <mergeCell ref="G102:H102"/>
    <mergeCell ref="S8:S9"/>
    <mergeCell ref="T8:T9"/>
    <mergeCell ref="A55:B55"/>
    <mergeCell ref="A91:B91"/>
    <mergeCell ref="A93:B93"/>
    <mergeCell ref="A95:C95"/>
    <mergeCell ref="L8:L9"/>
    <mergeCell ref="M8:M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dcterms:created xsi:type="dcterms:W3CDTF">2021-02-18T14:23:28Z</dcterms:created>
  <dcterms:modified xsi:type="dcterms:W3CDTF">2021-03-10T18:20:38Z</dcterms:modified>
  <cp:category/>
  <cp:version/>
  <cp:contentType/>
  <cp:contentStatus/>
</cp:coreProperties>
</file>